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494c9a086a4a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分配结果" sheetId="1" r:id="Rcc229a4990d24d9b"/>
    <x:sheet xmlns:r="http://schemas.openxmlformats.org/officeDocument/2006/relationships" name="发票来源" sheetId="2" r:id="Rf3258a3dfe3e408c"/>
    <x:sheet xmlns:r="http://schemas.openxmlformats.org/officeDocument/2006/relationships" name="款项来源" sheetId="3" r:id="R8dfa509316bd47f7"/>
    <x:sheet xmlns:r="http://schemas.openxmlformats.org/officeDocument/2006/relationships" name="示例分配结果" sheetId="4" r:id="R0c2b86b0b2124c85"/>
    <x:sheet xmlns:r="http://schemas.openxmlformats.org/officeDocument/2006/relationships" name="示例发票来源" sheetId="5" r:id="R48f42a2b63b048c1"/>
    <x:sheet xmlns:r="http://schemas.openxmlformats.org/officeDocument/2006/relationships" name="示例款项来源" sheetId="6" r:id="R75ab9d554ff84af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;[Red]-#,##0.00;0.00"/>
    <x:numFmt numFmtId="201" formatCode="0"/>
  </x:numFmts>
  <x:fonts count="8">
    <x:font>
      <x:sz val="11"/>
      <x:name val="Carlito"/>
    </x:font>
    <x:font>
      <x:sz val="11"/>
      <x:color rgb="FF243348"/>
      <x:name val="Arial"/>
    </x:font>
    <x:font>
      <x:b/>
      <x:sz val="16"/>
      <x:color rgb="FF172A46"/>
      <x:name val="Arial"/>
    </x:font>
    <x:font>
      <x:sz val="11"/>
      <x:color rgb="FF175AA7"/>
      <x:name val="Arial"/>
    </x:font>
    <x:font>
      <x:sz val="11"/>
      <x:color rgb="FF52657D"/>
      <x:name val="Arial"/>
    </x:font>
    <x:font>
      <x:b/>
      <x:sz val="11"/>
      <x:color rgb="FFFFFFFF"/>
      <x:name val="Arial"/>
    </x:font>
    <x:font>
      <x:b/>
      <x:sz val="11"/>
      <x:color rgb="FF315370"/>
      <x:name val="Arial"/>
    </x:font>
    <x:font>
      <x:b/>
      <x:sz val="15"/>
      <x:color rgb="FF315370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FFF0C2"/>
      </x:patternFill>
    </x:fill>
    <x:fill>
      <x:patternFill patternType="solid">
        <x:fgColor rgb="FFEAF1F8"/>
      </x:patternFill>
    </x:fill>
    <x:fill>
      <x:patternFill patternType="solid">
        <x:fgColor rgb="FF172A46"/>
      </x:patternFill>
    </x:fill>
    <x:fill>
      <x:patternFill patternType="solid">
        <x:fgColor rgb="FFFFFAEB"/>
      </x:patternFill>
    </x:fill>
    <x:fill>
      <x:patternFill patternType="solid">
        <x:fgColor rgb="FFFFFFFF"/>
      </x:patternFill>
    </x:fill>
    <x:fill>
      <x:patternFill patternType="solid">
        <x:fgColor rgb="FFF1F4F8"/>
      </x:patternFill>
    </x:fill>
  </x:fills>
  <x:borders count="6">
    <x:border>
      <x:left/>
      <x:right/>
      <x:top/>
      <x:bottom/>
      <x:diagonal/>
    </x:border>
    <x:border>
      <x:left/>
      <x:right/>
      <x:top/>
      <x:bottom style="thin">
        <x:color rgb="FF172A46"/>
      </x:bottom>
      <x:diagonal/>
    </x:border>
    <x:border>
      <x:left style="thin">
        <x:color rgb="FFCCD5DF"/>
      </x:left>
      <x:right/>
      <x:top style="thin">
        <x:color rgb="FFCCD5DF"/>
      </x:top>
      <x:bottom style="thin">
        <x:color rgb="FFCCD5DF"/>
      </x:bottom>
      <x:diagonal/>
    </x:border>
    <x:border>
      <x:left/>
      <x:right/>
      <x:top style="thin">
        <x:color rgb="FFCCD5DF"/>
      </x:top>
      <x:bottom style="thin">
        <x:color rgb="FFCCD5DF"/>
      </x:bottom>
      <x:diagonal/>
    </x:border>
    <x:border>
      <x:left/>
      <x:right style="thin">
        <x:color rgb="FFCCD5DF"/>
      </x:right>
      <x:top style="thin">
        <x:color rgb="FFCCD5DF"/>
      </x:top>
      <x:bottom style="thin">
        <x:color rgb="FFCCD5DF"/>
      </x:bottom>
      <x:diagonal/>
    </x:border>
    <x:border>
      <x:left style="thin">
        <x:color rgb="FFCCD5DF"/>
      </x:left>
      <x:right style="thin">
        <x:color rgb="FFCCD5DF"/>
      </x:right>
      <x:top style="thin">
        <x:color rgb="FFCCD5DF"/>
      </x:top>
      <x:bottom style="thin">
        <x:color rgb="FFCCD5DF"/>
      </x:bottom>
      <x:diagonal/>
    </x:border>
  </x:borders>
  <x:cellStyleXfs count="1">
    <x:xf numFmtId="0" fontId="0" fillId="0" borderId="0"/>
  </x:cellStyleXfs>
  <x:cellXfs count="3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2" xfId="0" applyNumberFormat="1" applyFont="1" applyFill="1" applyBorder="1" applyAlignment="1">
      <x:alignment vertical="center"/>
    </x:xf>
    <x:xf numFmtId="0" fontId="3" fillId="2" borderId="3" xfId="0" applyNumberFormat="1" applyFont="1" applyFill="1" applyBorder="1" applyAlignment="1">
      <x:alignment vertical="center"/>
    </x:xf>
    <x:xf numFmtId="0" fontId="3" fillId="2" borderId="4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3" fillId="3" borderId="2" xfId="0" applyNumberFormat="1" applyFont="1" applyFill="1" applyBorder="1" applyAlignment="1">
      <x:alignment vertical="center"/>
    </x:xf>
    <x:xf numFmtId="0" fontId="3" fillId="3" borderId="3" xfId="0" applyNumberFormat="1" applyFont="1" applyFill="1" applyBorder="1" applyAlignment="1">
      <x:alignment vertical="center"/>
    </x:xf>
    <x:xf numFmtId="0" fontId="3" fillId="3" borderId="4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5" xfId="0" applyNumberFormat="1" applyFont="1" applyFill="1" applyBorder="1" applyAlignment="1">
      <x:alignment vertical="center"/>
    </x:xf>
    <x:xf numFmtId="0" fontId="5" fillId="4" borderId="5" xfId="0" applyNumberFormat="1" applyFont="1" applyFill="1" applyBorder="1" applyAlignment="1">
      <x:alignment vertical="center" wrapText="1"/>
    </x:xf>
    <x:xf numFmtId="0" fontId="5" fillId="4" borderId="5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3" fillId="5" borderId="0" xfId="0" applyNumberFormat="1" applyFont="1" applyFill="1" applyBorder="1" applyAlignment="1">
      <x:alignment vertical="center"/>
    </x:xf>
    <x:xf numFmtId="0" fontId="3" fillId="5" borderId="5" xfId="0" applyNumberFormat="1" applyFont="1" applyFill="1" applyBorder="1" applyAlignment="1">
      <x:alignment vertical="center"/>
    </x:xf>
    <x:xf numFmtId="0" fontId="3" fillId="5" borderId="5" xfId="0" applyNumberFormat="1" applyFont="1" applyFill="1" applyBorder="1" applyAlignment="1">
      <x:alignment vertical="center" wrapText="1"/>
    </x:xf>
    <x:xf numFmtId="0" fontId="3" fillId="3" borderId="5" xfId="0" applyNumberFormat="1" applyFont="1" applyFill="1" applyBorder="1" applyAlignment="1">
      <x:alignment vertical="center" wrapText="1"/>
    </x:xf>
    <x:xf numFmtId="0" fontId="1" fillId="3" borderId="5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/>
    </x:xf>
    <x:xf numFmtId="0" fontId="3" fillId="6" borderId="0" xfId="0" applyNumberFormat="1" applyFont="1" applyFill="1" applyBorder="1" applyAlignment="1">
      <x:alignment vertical="center"/>
    </x:xf>
    <x:xf numFmtId="0" fontId="3" fillId="6" borderId="5" xfId="0" applyNumberFormat="1" applyFont="1" applyFill="1" applyBorder="1" applyAlignment="1">
      <x:alignment vertical="center"/>
    </x:xf>
    <x:xf numFmtId="0" fontId="3" fillId="6" borderId="5" xfId="0" applyNumberFormat="1" applyFont="1" applyFill="1" applyBorder="1" applyAlignment="1">
      <x:alignment vertical="center" wrapText="1"/>
    </x:xf>
    <x:xf numFmtId="200" fontId="3" fillId="5" borderId="5" xfId="0" applyNumberFormat="1" applyFont="1" applyFill="1" applyBorder="1" applyAlignment="1">
      <x:alignment vertical="center" wrapText="1"/>
    </x:xf>
    <x:xf numFmtId="200" fontId="3" fillId="6" borderId="5" xfId="0" applyNumberFormat="1" applyFont="1" applyFill="1" applyBorder="1" applyAlignment="1">
      <x:alignment vertical="center" wrapText="1"/>
    </x:xf>
    <x:xf numFmtId="200" fontId="1" fillId="3" borderId="5" xfId="0" applyNumberFormat="1" applyFont="1" applyFill="1" applyBorder="1" applyAlignment="1">
      <x:alignment vertical="center" wrapText="1"/>
    </x:xf>
    <x:xf numFmtId="0" fontId="1" fillId="7" borderId="0" xfId="0" applyNumberFormat="1" applyFont="1" applyFill="1" applyBorder="1" applyAlignment="1">
      <x:alignment vertical="center"/>
    </x:xf>
    <x:xf numFmtId="0" fontId="6" fillId="7" borderId="0" xfId="0" applyNumberFormat="1" applyFont="1" applyFill="1" applyBorder="1" applyAlignment="1">
      <x:alignment vertical="center"/>
    </x:xf>
    <x:xf numFmtId="0" fontId="6" fillId="7" borderId="0" xfId="0" applyNumberFormat="1" applyFont="1" applyFill="1" applyBorder="1" applyAlignment="1">
      <x:alignment horizontal="center" vertical="center"/>
    </x:xf>
    <x:xf numFmtId="0" fontId="7" fillId="7" borderId="0" xfId="0" applyNumberFormat="1" applyFont="1" applyFill="1" applyBorder="1" applyAlignment="1">
      <x:alignment horizontal="center" vertical="center"/>
    </x:xf>
    <x:xf numFmtId="200" fontId="7" fillId="7" borderId="0" xfId="0" applyNumberFormat="1" applyFont="1" applyFill="1" applyBorder="1" applyAlignment="1">
      <x:alignment horizontal="center" vertical="center"/>
    </x:xf>
    <x:xf numFmtId="201" fontId="7" fillId="7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32">
    <x:dxf>
      <x:font>
        <x:b/>
        <x:color rgb="FF8A4C14"/>
      </x:font>
      <x:fill>
        <x:patternFill patternType="solid">
          <x:bgColor rgb="FFFFF0D6"/>
        </x:patternFill>
      </x:fill>
    </x:dxf>
    <x:dxf>
      <x:font>
        <x:b/>
        <x:color rgb="FF8A4C14"/>
      </x:font>
      <x:fill>
        <x:patternFill patternType="solid">
          <x:bgColor rgb="FFFFF0D6"/>
        </x:patternFill>
      </x:fill>
    </x:dxf>
    <x:dxf>
      <x:font>
        <x:b/>
        <x:color rgb="FF8A4C14"/>
      </x:font>
      <x:fill>
        <x:patternFill patternType="solid">
          <x:bgColor rgb="FFFFF0D6"/>
        </x:patternFill>
      </x:fill>
    </x:dxf>
    <x:dxf>
      <x:font>
        <x:b/>
        <x:color rgb="FFA32C25"/>
      </x:font>
      <x:fill>
        <x:patternFill patternType="solid">
          <x:bgColor rgb="FFFCE6E2"/>
        </x:patternFill>
      </x:fill>
    </x:dxf>
    <x:dxf>
      <x:font>
        <x:b/>
        <x:color rgb="FFA32C25"/>
      </x:font>
      <x:fill>
        <x:patternFill patternType="solid">
          <x:bgColor rgb="FFFCE6E2"/>
        </x:patternFill>
      </x:fill>
    </x:dxf>
    <x:dxf>
      <x:font>
        <x:b/>
        <x:color rgb="FFA32C25"/>
      </x:font>
      <x:fill>
        <x:patternFill patternType="solid">
          <x:bgColor rgb="FFFCE6E2"/>
        </x:patternFill>
      </x:fill>
    </x:dxf>
    <x:dxf>
      <x:font>
        <x:b/>
        <x:color rgb="FF8A4C14"/>
      </x:font>
      <x:fill>
        <x:patternFill patternType="solid">
          <x:bgColor rgb="FFFFF0D6"/>
        </x:patternFill>
      </x:fill>
    </x:dxf>
    <x:dxf>
      <x:font>
        <x:b/>
        <x:color rgb="FF8A4C14"/>
      </x:font>
      <x:fill>
        <x:patternFill patternType="solid">
          <x:bgColor rgb="FFFFF0D6"/>
        </x:patternFill>
      </x:fill>
    </x:dxf>
    <x:dxf>
      <x:font>
        <x:b/>
        <x:color rgb="FF8A4C14"/>
      </x:font>
      <x:fill>
        <x:patternFill patternType="solid">
          <x:bgColor rgb="FFFFF0D6"/>
        </x:patternFill>
      </x:fill>
    </x:dxf>
    <x:dxf>
      <x:font>
        <x:b/>
        <x:color rgb="FFA32C25"/>
      </x:font>
      <x:fill>
        <x:patternFill patternType="solid">
          <x:bgColor rgb="FFFCE6E2"/>
        </x:patternFill>
      </x:fill>
    </x:dxf>
    <x:dxf>
      <x:font>
        <x:b/>
        <x:color rgb="FFA32C25"/>
      </x:font>
      <x:fill>
        <x:patternFill patternType="solid">
          <x:bgColor rgb="FFFCE6E2"/>
        </x:patternFill>
      </x:fill>
    </x:dxf>
    <x:dxf>
      <x:font>
        <x:b/>
        <x:color rgb="FFA32C25"/>
      </x:font>
      <x:fill>
        <x:patternFill patternType="solid">
          <x:bgColor rgb="FFFCE6E2"/>
        </x:patternFill>
      </x:fill>
    </x:dxf>
    <x:dxf>
      <x:font>
        <x:b/>
        <x:color rgb="FF8A4C14"/>
      </x:font>
      <x:fill>
        <x:patternFill patternType="solid">
          <x:bgColor rgb="FFFFF0D6"/>
        </x:patternFill>
      </x:fill>
    </x:dxf>
    <x:dxf>
      <x:font>
        <x:b/>
        <x:color rgb="FF8A4C14"/>
      </x:font>
      <x:fill>
        <x:patternFill patternType="solid">
          <x:bgColor rgb="FFFFF0D6"/>
        </x:patternFill>
      </x:fill>
    </x:dxf>
    <x:dxf>
      <x:font>
        <x:b/>
        <x:color rgb="FFA32C25"/>
      </x:font>
      <x:fill>
        <x:patternFill patternType="solid">
          <x:bgColor rgb="FFFCE6E2"/>
        </x:patternFill>
      </x:fill>
    </x:dxf>
    <x:dxf>
      <x:font>
        <x:b/>
        <x:color rgb="FFA32C25"/>
      </x:font>
      <x:fill>
        <x:patternFill patternType="solid">
          <x:bgColor rgb="FFFCE6E2"/>
        </x:patternFill>
      </x:fill>
    </x:dxf>
    <x:dxf>
      <x:font>
        <x:b/>
        <x:color rgb="FF8A4C14"/>
      </x:font>
      <x:fill>
        <x:patternFill patternType="solid">
          <x:bgColor rgb="FFFFF0D6"/>
        </x:patternFill>
      </x:fill>
    </x:dxf>
    <x:dxf>
      <x:font>
        <x:b/>
        <x:color rgb="FF8A4C14"/>
      </x:font>
      <x:fill>
        <x:patternFill patternType="solid">
          <x:bgColor rgb="FFFFF0D6"/>
        </x:patternFill>
      </x:fill>
    </x:dxf>
    <x:dxf>
      <x:font>
        <x:b/>
        <x:color rgb="FF8A4C14"/>
      </x:font>
      <x:fill>
        <x:patternFill patternType="solid">
          <x:bgColor rgb="FFFFF0D6"/>
        </x:patternFill>
      </x:fill>
    </x:dxf>
    <x:dxf>
      <x:font>
        <x:b/>
        <x:color rgb="FFA32C25"/>
      </x:font>
      <x:fill>
        <x:patternFill patternType="solid">
          <x:bgColor rgb="FFFCE6E2"/>
        </x:patternFill>
      </x:fill>
    </x:dxf>
    <x:dxf>
      <x:font>
        <x:b/>
        <x:color rgb="FFA32C25"/>
      </x:font>
      <x:fill>
        <x:patternFill patternType="solid">
          <x:bgColor rgb="FFFCE6E2"/>
        </x:patternFill>
      </x:fill>
    </x:dxf>
    <x:dxf>
      <x:font>
        <x:b/>
        <x:color rgb="FFA32C25"/>
      </x:font>
      <x:fill>
        <x:patternFill patternType="solid">
          <x:bgColor rgb="FFFCE6E2"/>
        </x:patternFill>
      </x:fill>
    </x:dxf>
    <x:dxf>
      <x:font>
        <x:b/>
        <x:color rgb="FF8A4C14"/>
      </x:font>
      <x:fill>
        <x:patternFill patternType="solid">
          <x:bgColor rgb="FFFFF0D6"/>
        </x:patternFill>
      </x:fill>
    </x:dxf>
    <x:dxf>
      <x:font>
        <x:b/>
        <x:color rgb="FF8A4C14"/>
      </x:font>
      <x:fill>
        <x:patternFill patternType="solid">
          <x:bgColor rgb="FFFFF0D6"/>
        </x:patternFill>
      </x:fill>
    </x:dxf>
    <x:dxf>
      <x:font>
        <x:b/>
        <x:color rgb="FF8A4C14"/>
      </x:font>
      <x:fill>
        <x:patternFill patternType="solid">
          <x:bgColor rgb="FFFFF0D6"/>
        </x:patternFill>
      </x:fill>
    </x:dxf>
    <x:dxf>
      <x:font>
        <x:b/>
        <x:color rgb="FFA32C25"/>
      </x:font>
      <x:fill>
        <x:patternFill patternType="solid">
          <x:bgColor rgb="FFFCE6E2"/>
        </x:patternFill>
      </x:fill>
    </x:dxf>
    <x:dxf>
      <x:font>
        <x:b/>
        <x:color rgb="FFA32C25"/>
      </x:font>
      <x:fill>
        <x:patternFill patternType="solid">
          <x:bgColor rgb="FFFCE6E2"/>
        </x:patternFill>
      </x:fill>
    </x:dxf>
    <x:dxf>
      <x:font>
        <x:b/>
        <x:color rgb="FFA32C25"/>
      </x:font>
      <x:fill>
        <x:patternFill patternType="solid">
          <x:bgColor rgb="FFFCE6E2"/>
        </x:patternFill>
      </x:fill>
    </x:dxf>
    <x:dxf>
      <x:font>
        <x:b/>
        <x:color rgb="FF8A4C14"/>
      </x:font>
      <x:fill>
        <x:patternFill patternType="solid">
          <x:bgColor rgb="FFFFF0D6"/>
        </x:patternFill>
      </x:fill>
    </x:dxf>
    <x:dxf>
      <x:font>
        <x:b/>
        <x:color rgb="FF8A4C14"/>
      </x:font>
      <x:fill>
        <x:patternFill patternType="solid">
          <x:bgColor rgb="FFFFF0D6"/>
        </x:patternFill>
      </x:fill>
    </x:dxf>
    <x:dxf>
      <x:font>
        <x:b/>
        <x:color rgb="FFA32C25"/>
      </x:font>
      <x:fill>
        <x:patternFill patternType="solid">
          <x:bgColor rgb="FFFCE6E2"/>
        </x:patternFill>
      </x:fill>
    </x:dxf>
    <x:dxf>
      <x:font>
        <x:b/>
        <x:color rgb="FFA32C25"/>
      </x:font>
      <x:fill>
        <x:patternFill patternType="solid">
          <x:bgColor rgb="FFFCE6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c030c0a913410b" /><Relationship Type="http://schemas.openxmlformats.org/officeDocument/2006/relationships/theme" Target="/xl/theme/theme1.xml" Id="R436c8560b7fc4682" /><Relationship Type="http://schemas.openxmlformats.org/officeDocument/2006/relationships/sharedStrings" Target="/xl/sharedStrings.xml" Id="R860a0e720c1848cd" /><Relationship Type="http://schemas.openxmlformats.org/officeDocument/2006/relationships/worksheet" Target="/xl/worksheets/sheet1.xml" Id="Rcc229a4990d24d9b" /><Relationship Type="http://schemas.openxmlformats.org/officeDocument/2006/relationships/worksheet" Target="/xl/worksheets/sheet2.xml" Id="Rf3258a3dfe3e408c" /><Relationship Type="http://schemas.openxmlformats.org/officeDocument/2006/relationships/worksheet" Target="/xl/worksheets/sheet3.xml" Id="R8dfa509316bd47f7" /><Relationship Type="http://schemas.openxmlformats.org/officeDocument/2006/relationships/worksheet" Target="/xl/worksheets/sheet4.xml" Id="R0c2b86b0b2124c85" /><Relationship Type="http://schemas.openxmlformats.org/officeDocument/2006/relationships/worksheet" Target="/xl/worksheets/sheet5.xml" Id="R48f42a2b63b048c1" /><Relationship Type="http://schemas.openxmlformats.org/officeDocument/2006/relationships/worksheet" Target="/xl/worksheets/sheet6.xml" Id="R75ab9d554ff84af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2A46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1.25" hidden="0" customWidth="1"/>
    <x:col min="2" max="2" width="17.5" hidden="0" customWidth="1"/>
    <x:col min="3" max="3" width="17.5" hidden="0" customWidth="1"/>
    <x:col min="4" max="4" width="16.25" hidden="0" customWidth="1"/>
    <x:col min="5" max="5" width="20" hidden="0" customWidth="1"/>
    <x:col min="6" max="6" width="26.25" hidden="0" customWidth="1"/>
    <x:col min="7" max="7" width="16.25" hidden="0" customWidth="1"/>
    <x:col min="8" max="8" width="20" hidden="0" customWidth="1"/>
  </x:cols>
  <x:sheetData>
    <x:row r="1" ht="8" customHeight="1">
      <x:c r="A1" s="2"/>
      <x:c r="B1" s="2"/>
      <x:c r="C1" s="2"/>
      <x:c r="D1" s="2"/>
      <x:c r="E1" s="2"/>
      <x:c r="F1" s="2"/>
      <x:c r="G1" s="2"/>
      <x:c r="H1" s="2"/>
    </x:row>
    <x:row r="2" ht="34" customHeight="1">
      <x:c r="A2" s="4" t="str">
        <x:v>发票与收付款匹配</x:v>
      </x:c>
      <x:c r="B2" s="4"/>
      <x:c r="C2" s="4"/>
      <x:c r="D2" s="4"/>
      <x:c r="E2" s="4"/>
      <x:c r="F2" s="4"/>
      <x:c r="G2" s="4"/>
      <x:c r="H2" s="4"/>
    </x:row>
    <x:row r="3" ht="27" customHeight="1">
      <x:c r="A3" s="2" t="str">
        <x:v>企业</x:v>
      </x:c>
      <x:c r="B3" s="7"/>
      <x:c r="C3" s="8"/>
      <x:c r="D3" s="9"/>
      <x:c r="E3" s="2" t="str">
        <x:v>期间 / 截止期</x:v>
      </x:c>
      <x:c r="F3" s="7"/>
      <x:c r="G3" s="8"/>
      <x:c r="H3" s="9"/>
    </x:row>
    <x:row r="4" ht="27" customHeight="1">
      <x:c r="A4" s="2" t="str">
        <x:v>币种</x:v>
      </x:c>
      <x:c r="B4" s="7"/>
      <x:c r="C4" s="8"/>
      <x:c r="D4" s="9"/>
      <x:c r="E4" s="2" t="str">
        <x:v>经办 / 范围</x:v>
      </x:c>
      <x:c r="F4" s="7"/>
      <x:c r="G4" s="8"/>
      <x:c r="H4" s="9"/>
    </x:row>
    <x:row r="5" ht="27" customHeight="1">
      <x:c r="A5" s="2"/>
      <x:c r="B5" s="2"/>
      <x:c r="C5" s="2"/>
      <x:c r="D5" s="2"/>
      <x:c r="E5" s="2"/>
      <x:c r="F5" s="2"/>
      <x:c r="G5" s="2"/>
      <x:c r="H5" s="2"/>
    </x:row>
    <x:row r="6" ht="30" customHeight="1">
      <x:c r="A6" s="11" t="str">
        <x:v>① 填本页表头，并在发票 / 款项页登记来源  ② 用编号逐笔分配金额  ③ 处理无效及两端超额提示</x:v>
      </x:c>
      <x:c r="B6" s="11"/>
      <x:c r="C6" s="11"/>
      <x:c r="D6" s="11"/>
      <x:c r="E6" s="11"/>
      <x:c r="F6" s="11"/>
      <x:c r="G6" s="11"/>
      <x:c r="H6" s="11"/>
    </x:row>
    <x:row r="7" ht="30" customHeight="1">
      <x:c r="A7" s="11" t="str">
        <x:v>一票多款 / 一款多票均可，匹配编号唯一。浅蓝结果只计结构有效分配；同一批金额只汇总一次。</x:v>
      </x:c>
      <x:c r="B7" s="11"/>
      <x:c r="C7" s="11"/>
      <x:c r="D7" s="11"/>
      <x:c r="E7" s="11"/>
      <x:c r="F7" s="11"/>
      <x:c r="G7" s="11"/>
      <x:c r="H7" s="11"/>
    </x:row>
    <x:row r="8" ht="27" customHeight="1">
      <x:c r="A8" s="35" t="str">
        <x:v>有效分配（只计一次）</x:v>
      </x:c>
      <x:c r="B8" s="35"/>
      <x:c r="C8" s="35" t="str">
        <x:v>无效分配行</x:v>
      </x:c>
      <x:c r="D8" s="35"/>
      <x:c r="E8" s="35" t="str">
        <x:v>超额关联行</x:v>
      </x:c>
      <x:c r="F8" s="35"/>
      <x:c r="G8" s="35" t="str">
        <x:v>分配行数</x:v>
      </x:c>
      <x:c r="H8" s="35"/>
    </x:row>
    <x:row r="9" ht="27" customHeight="1">
      <x:c r="A9" s="37" t="str">
        <x:f>IF(COUNT(G11:G20)=0,"待分配",SUM(G11:G20))</x:f>
        <x:v>待分配</x:v>
      </x:c>
      <x:c r="B9" s="37"/>
      <x:c r="C9" s="38" t="n">
        <x:f>COUNTIFS(F11:F20,"异常：分配无效")</x:f>
        <x:v>0</x:v>
      </x:c>
      <x:c r="D9" s="38"/>
      <x:c r="E9" s="38" t="n">
        <x:f>COUNTIFS(F11:F20,"异常：两端超额待修正")</x:f>
        <x:v>0</x:v>
      </x:c>
      <x:c r="F9" s="38"/>
      <x:c r="G9" s="38" t="n">
        <x:f>COUNTA(A11:A20)</x:f>
        <x:v>0</x:v>
      </x:c>
      <x:c r="H9" s="38"/>
    </x:row>
    <x:row r="10" ht="36" customHeight="1">
      <x:c r="A10" s="19" t="str">
        <x:v>匹配编号</x:v>
      </x:c>
      <x:c r="B10" s="19" t="str">
        <x:v>发票编号</x:v>
      </x:c>
      <x:c r="C10" s="19" t="str">
        <x:v>款项编号</x:v>
      </x:c>
      <x:c r="D10" s="19" t="str">
        <x:v>分配原币金额</x:v>
      </x:c>
      <x:c r="E10" s="19" t="str">
        <x:v>分配依据 / 位置</x:v>
      </x:c>
      <x:c r="F10" s="19" t="str">
        <x:v>分配提示</x:v>
      </x:c>
      <x:c r="G10" s="19" t="str">
        <x:v>有效金额</x:v>
      </x:c>
      <x:c r="H10" s="19" t="str">
        <x:v>差异处理动作</x:v>
      </x:c>
    </x:row>
    <x:row r="11" ht="38" customHeight="1">
      <x:c r="A11" s="23"/>
      <x:c r="B11" s="23"/>
      <x:c r="C11" s="23"/>
      <x:c r="D11" s="30"/>
      <x:c r="E11" s="23"/>
      <x:c r="F11" s="25" t="str">
        <x:f>IF(COUNTA(A11:E11,H11)=0,"",IF(NOT(ISNUMBER(G11)),"异常：分配无效",IF(OR(SUMIFS($G$11:$G$20,$B$11:$B$20,B11)&gt;SUMIFS('发票来源'!$D$11:$D$20,'发票来源'!$A$11:$A$20,B11),SUMIFS($G$11:$G$20,$C$11:$C$20,C11)&gt;SUMIFS('款项来源'!$D$11:$D$20,'款项来源'!$A$11:$A$20,C11)),"异常：两端超额待修正","可核对两端凭据")))</x:f>
      </x:c>
      <x:c r="G11" s="32" t="str">
        <x:f>IF(NOT(AND(AND(ISTEXT($B$3),$B$3&lt;&gt;"",ISTEXT($B$4),$B$4&lt;&gt;"",$F$3&lt;&gt;""),A11&lt;&gt;"",B11&lt;&gt;"",C11&lt;&gt;"",COUNTIFS($A$11:$A$20,A11)=1,ISNUMBER(D11),D11&gt;=0,E11&lt;&gt;"")),"",IF(NOT(AND(COUNTIFS('发票来源'!$A$11:$A$20,B11)=1,COUNTIFS('款项来源'!$A$11:$A$20,C11)=1)),"",IF(AND(AND(COUNTIFS('发票来源'!$A$11:$A$20,B11)=1,COUNTIFS('发票来源'!$A$11:$A$20,B11,'发票来源'!$B$11:$B$20,$B$3,'发票来源'!$C$11:$C$20,$B$4,'发票来源'!$D$11:$D$20,"&gt;=0",'发票来源'!$E$11:$E$20,"&lt;&gt;")=1,COUNT(INDEX('发票来源'!$D$11:$D$20,MATCH(B11,'发票来源'!$A$11:$A$20,0)))=1),AND(COUNTIFS('款项来源'!$A$11:$A$20,C11)=1,COUNTIFS('款项来源'!$A$11:$A$20,C11,'款项来源'!$B$11:$B$20,$B$3,'款项来源'!$C$11:$C$20,$B$4,'款项来源'!$D$11:$D$20,"&gt;=0",'款项来源'!$E$11:$E$20,"&lt;&gt;")=1,COUNT(INDEX('款项来源'!$D$11:$D$20,MATCH(C11,'款项来源'!$A$11:$A$20,0)))=1)),D11,"")))</x:f>
      </x:c>
      <x:c r="H11" s="23"/>
    </x:row>
    <x:row r="12" ht="38" customHeight="1">
      <x:c r="A12" s="29"/>
      <x:c r="B12" s="29"/>
      <x:c r="C12" s="29"/>
      <x:c r="D12" s="31"/>
      <x:c r="E12" s="29"/>
      <x:c r="F12" s="25" t="str">
        <x:f>IF(COUNTA(A12:E12,H12)=0,"",IF(NOT(ISNUMBER(G12)),"异常：分配无效",IF(OR(SUMIFS($G$11:$G$20,$B$11:$B$20,B12)&gt;SUMIFS('发票来源'!$D$11:$D$20,'发票来源'!$A$11:$A$20,B12),SUMIFS($G$11:$G$20,$C$11:$C$20,C12)&gt;SUMIFS('款项来源'!$D$11:$D$20,'款项来源'!$A$11:$A$20,C12)),"异常：两端超额待修正","可核对两端凭据")))</x:f>
      </x:c>
      <x:c r="G12" s="32" t="str">
        <x:f>IF(NOT(AND(AND(ISTEXT($B$3),$B$3&lt;&gt;"",ISTEXT($B$4),$B$4&lt;&gt;"",$F$3&lt;&gt;""),A12&lt;&gt;"",B12&lt;&gt;"",C12&lt;&gt;"",COUNTIFS($A$11:$A$20,A12)=1,ISNUMBER(D12),D12&gt;=0,E12&lt;&gt;"")),"",IF(NOT(AND(COUNTIFS('发票来源'!$A$11:$A$20,B12)=1,COUNTIFS('款项来源'!$A$11:$A$20,C12)=1)),"",IF(AND(AND(COUNTIFS('发票来源'!$A$11:$A$20,B12)=1,COUNTIFS('发票来源'!$A$11:$A$20,B12,'发票来源'!$B$11:$B$20,$B$3,'发票来源'!$C$11:$C$20,$B$4,'发票来源'!$D$11:$D$20,"&gt;=0",'发票来源'!$E$11:$E$20,"&lt;&gt;")=1,COUNT(INDEX('发票来源'!$D$11:$D$20,MATCH(B12,'发票来源'!$A$11:$A$20,0)))=1),AND(COUNTIFS('款项来源'!$A$11:$A$20,C12)=1,COUNTIFS('款项来源'!$A$11:$A$20,C12,'款项来源'!$B$11:$B$20,$B$3,'款项来源'!$C$11:$C$20,$B$4,'款项来源'!$D$11:$D$20,"&gt;=0",'款项来源'!$E$11:$E$20,"&lt;&gt;")=1,COUNT(INDEX('款项来源'!$D$11:$D$20,MATCH(C12,'款项来源'!$A$11:$A$20,0)))=1)),D12,"")))</x:f>
      </x:c>
      <x:c r="H12" s="29"/>
    </x:row>
    <x:row r="13" ht="38" customHeight="1">
      <x:c r="A13" s="23"/>
      <x:c r="B13" s="23"/>
      <x:c r="C13" s="23"/>
      <x:c r="D13" s="30"/>
      <x:c r="E13" s="23"/>
      <x:c r="F13" s="25" t="str">
        <x:f>IF(COUNTA(A13:E13,H13)=0,"",IF(NOT(ISNUMBER(G13)),"异常：分配无效",IF(OR(SUMIFS($G$11:$G$20,$B$11:$B$20,B13)&gt;SUMIFS('发票来源'!$D$11:$D$20,'发票来源'!$A$11:$A$20,B13),SUMIFS($G$11:$G$20,$C$11:$C$20,C13)&gt;SUMIFS('款项来源'!$D$11:$D$20,'款项来源'!$A$11:$A$20,C13)),"异常：两端超额待修正","可核对两端凭据")))</x:f>
      </x:c>
      <x:c r="G13" s="32" t="str">
        <x:f>IF(NOT(AND(AND(ISTEXT($B$3),$B$3&lt;&gt;"",ISTEXT($B$4),$B$4&lt;&gt;"",$F$3&lt;&gt;""),A13&lt;&gt;"",B13&lt;&gt;"",C13&lt;&gt;"",COUNTIFS($A$11:$A$20,A13)=1,ISNUMBER(D13),D13&gt;=0,E13&lt;&gt;"")),"",IF(NOT(AND(COUNTIFS('发票来源'!$A$11:$A$20,B13)=1,COUNTIFS('款项来源'!$A$11:$A$20,C13)=1)),"",IF(AND(AND(COUNTIFS('发票来源'!$A$11:$A$20,B13)=1,COUNTIFS('发票来源'!$A$11:$A$20,B13,'发票来源'!$B$11:$B$20,$B$3,'发票来源'!$C$11:$C$20,$B$4,'发票来源'!$D$11:$D$20,"&gt;=0",'发票来源'!$E$11:$E$20,"&lt;&gt;")=1,COUNT(INDEX('发票来源'!$D$11:$D$20,MATCH(B13,'发票来源'!$A$11:$A$20,0)))=1),AND(COUNTIFS('款项来源'!$A$11:$A$20,C13)=1,COUNTIFS('款项来源'!$A$11:$A$20,C13,'款项来源'!$B$11:$B$20,$B$3,'款项来源'!$C$11:$C$20,$B$4,'款项来源'!$D$11:$D$20,"&gt;=0",'款项来源'!$E$11:$E$20,"&lt;&gt;")=1,COUNT(INDEX('款项来源'!$D$11:$D$20,MATCH(C13,'款项来源'!$A$11:$A$20,0)))=1)),D13,"")))</x:f>
      </x:c>
      <x:c r="H13" s="23"/>
    </x:row>
    <x:row r="14" ht="38" customHeight="1">
      <x:c r="A14" s="29"/>
      <x:c r="B14" s="29"/>
      <x:c r="C14" s="29"/>
      <x:c r="D14" s="31"/>
      <x:c r="E14" s="29"/>
      <x:c r="F14" s="25" t="str">
        <x:f>IF(COUNTA(A14:E14,H14)=0,"",IF(NOT(ISNUMBER(G14)),"异常：分配无效",IF(OR(SUMIFS($G$11:$G$20,$B$11:$B$20,B14)&gt;SUMIFS('发票来源'!$D$11:$D$20,'发票来源'!$A$11:$A$20,B14),SUMIFS($G$11:$G$20,$C$11:$C$20,C14)&gt;SUMIFS('款项来源'!$D$11:$D$20,'款项来源'!$A$11:$A$20,C14)),"异常：两端超额待修正","可核对两端凭据")))</x:f>
      </x:c>
      <x:c r="G14" s="32" t="str">
        <x:f>IF(NOT(AND(AND(ISTEXT($B$3),$B$3&lt;&gt;"",ISTEXT($B$4),$B$4&lt;&gt;"",$F$3&lt;&gt;""),A14&lt;&gt;"",B14&lt;&gt;"",C14&lt;&gt;"",COUNTIFS($A$11:$A$20,A14)=1,ISNUMBER(D14),D14&gt;=0,E14&lt;&gt;"")),"",IF(NOT(AND(COUNTIFS('发票来源'!$A$11:$A$20,B14)=1,COUNTIFS('款项来源'!$A$11:$A$20,C14)=1)),"",IF(AND(AND(COUNTIFS('发票来源'!$A$11:$A$20,B14)=1,COUNTIFS('发票来源'!$A$11:$A$20,B14,'发票来源'!$B$11:$B$20,$B$3,'发票来源'!$C$11:$C$20,$B$4,'发票来源'!$D$11:$D$20,"&gt;=0",'发票来源'!$E$11:$E$20,"&lt;&gt;")=1,COUNT(INDEX('发票来源'!$D$11:$D$20,MATCH(B14,'发票来源'!$A$11:$A$20,0)))=1),AND(COUNTIFS('款项来源'!$A$11:$A$20,C14)=1,COUNTIFS('款项来源'!$A$11:$A$20,C14,'款项来源'!$B$11:$B$20,$B$3,'款项来源'!$C$11:$C$20,$B$4,'款项来源'!$D$11:$D$20,"&gt;=0",'款项来源'!$E$11:$E$20,"&lt;&gt;")=1,COUNT(INDEX('款项来源'!$D$11:$D$20,MATCH(C14,'款项来源'!$A$11:$A$20,0)))=1)),D14,"")))</x:f>
      </x:c>
      <x:c r="H14" s="29"/>
    </x:row>
    <x:row r="15" ht="38" customHeight="1">
      <x:c r="A15" s="23"/>
      <x:c r="B15" s="23"/>
      <x:c r="C15" s="23"/>
      <x:c r="D15" s="30"/>
      <x:c r="E15" s="23"/>
      <x:c r="F15" s="25" t="str">
        <x:f>IF(COUNTA(A15:E15,H15)=0,"",IF(NOT(ISNUMBER(G15)),"异常：分配无效",IF(OR(SUMIFS($G$11:$G$20,$B$11:$B$20,B15)&gt;SUMIFS('发票来源'!$D$11:$D$20,'发票来源'!$A$11:$A$20,B15),SUMIFS($G$11:$G$20,$C$11:$C$20,C15)&gt;SUMIFS('款项来源'!$D$11:$D$20,'款项来源'!$A$11:$A$20,C15)),"异常：两端超额待修正","可核对两端凭据")))</x:f>
      </x:c>
      <x:c r="G15" s="32" t="str">
        <x:f>IF(NOT(AND(AND(ISTEXT($B$3),$B$3&lt;&gt;"",ISTEXT($B$4),$B$4&lt;&gt;"",$F$3&lt;&gt;""),A15&lt;&gt;"",B15&lt;&gt;"",C15&lt;&gt;"",COUNTIFS($A$11:$A$20,A15)=1,ISNUMBER(D15),D15&gt;=0,E15&lt;&gt;"")),"",IF(NOT(AND(COUNTIFS('发票来源'!$A$11:$A$20,B15)=1,COUNTIFS('款项来源'!$A$11:$A$20,C15)=1)),"",IF(AND(AND(COUNTIFS('发票来源'!$A$11:$A$20,B15)=1,COUNTIFS('发票来源'!$A$11:$A$20,B15,'发票来源'!$B$11:$B$20,$B$3,'发票来源'!$C$11:$C$20,$B$4,'发票来源'!$D$11:$D$20,"&gt;=0",'发票来源'!$E$11:$E$20,"&lt;&gt;")=1,COUNT(INDEX('发票来源'!$D$11:$D$20,MATCH(B15,'发票来源'!$A$11:$A$20,0)))=1),AND(COUNTIFS('款项来源'!$A$11:$A$20,C15)=1,COUNTIFS('款项来源'!$A$11:$A$20,C15,'款项来源'!$B$11:$B$20,$B$3,'款项来源'!$C$11:$C$20,$B$4,'款项来源'!$D$11:$D$20,"&gt;=0",'款项来源'!$E$11:$E$20,"&lt;&gt;")=1,COUNT(INDEX('款项来源'!$D$11:$D$20,MATCH(C15,'款项来源'!$A$11:$A$20,0)))=1)),D15,"")))</x:f>
      </x:c>
      <x:c r="H15" s="23"/>
    </x:row>
    <x:row r="16" ht="38" customHeight="1">
      <x:c r="A16" s="29"/>
      <x:c r="B16" s="29"/>
      <x:c r="C16" s="29"/>
      <x:c r="D16" s="31"/>
      <x:c r="E16" s="29"/>
      <x:c r="F16" s="25" t="str">
        <x:f>IF(COUNTA(A16:E16,H16)=0,"",IF(NOT(ISNUMBER(G16)),"异常：分配无效",IF(OR(SUMIFS($G$11:$G$20,$B$11:$B$20,B16)&gt;SUMIFS('发票来源'!$D$11:$D$20,'发票来源'!$A$11:$A$20,B16),SUMIFS($G$11:$G$20,$C$11:$C$20,C16)&gt;SUMIFS('款项来源'!$D$11:$D$20,'款项来源'!$A$11:$A$20,C16)),"异常：两端超额待修正","可核对两端凭据")))</x:f>
      </x:c>
      <x:c r="G16" s="32" t="str">
        <x:f>IF(NOT(AND(AND(ISTEXT($B$3),$B$3&lt;&gt;"",ISTEXT($B$4),$B$4&lt;&gt;"",$F$3&lt;&gt;""),A16&lt;&gt;"",B16&lt;&gt;"",C16&lt;&gt;"",COUNTIFS($A$11:$A$20,A16)=1,ISNUMBER(D16),D16&gt;=0,E16&lt;&gt;"")),"",IF(NOT(AND(COUNTIFS('发票来源'!$A$11:$A$20,B16)=1,COUNTIFS('款项来源'!$A$11:$A$20,C16)=1)),"",IF(AND(AND(COUNTIFS('发票来源'!$A$11:$A$20,B16)=1,COUNTIFS('发票来源'!$A$11:$A$20,B16,'发票来源'!$B$11:$B$20,$B$3,'发票来源'!$C$11:$C$20,$B$4,'发票来源'!$D$11:$D$20,"&gt;=0",'发票来源'!$E$11:$E$20,"&lt;&gt;")=1,COUNT(INDEX('发票来源'!$D$11:$D$20,MATCH(B16,'发票来源'!$A$11:$A$20,0)))=1),AND(COUNTIFS('款项来源'!$A$11:$A$20,C16)=1,COUNTIFS('款项来源'!$A$11:$A$20,C16,'款项来源'!$B$11:$B$20,$B$3,'款项来源'!$C$11:$C$20,$B$4,'款项来源'!$D$11:$D$20,"&gt;=0",'款项来源'!$E$11:$E$20,"&lt;&gt;")=1,COUNT(INDEX('款项来源'!$D$11:$D$20,MATCH(C16,'款项来源'!$A$11:$A$20,0)))=1)),D16,"")))</x:f>
      </x:c>
      <x:c r="H16" s="29"/>
    </x:row>
    <x:row r="17" ht="38" customHeight="1">
      <x:c r="A17" s="23"/>
      <x:c r="B17" s="23"/>
      <x:c r="C17" s="23"/>
      <x:c r="D17" s="30"/>
      <x:c r="E17" s="23"/>
      <x:c r="F17" s="25" t="str">
        <x:f>IF(COUNTA(A17:E17,H17)=0,"",IF(NOT(ISNUMBER(G17)),"异常：分配无效",IF(OR(SUMIFS($G$11:$G$20,$B$11:$B$20,B17)&gt;SUMIFS('发票来源'!$D$11:$D$20,'发票来源'!$A$11:$A$20,B17),SUMIFS($G$11:$G$20,$C$11:$C$20,C17)&gt;SUMIFS('款项来源'!$D$11:$D$20,'款项来源'!$A$11:$A$20,C17)),"异常：两端超额待修正","可核对两端凭据")))</x:f>
      </x:c>
      <x:c r="G17" s="32" t="str">
        <x:f>IF(NOT(AND(AND(ISTEXT($B$3),$B$3&lt;&gt;"",ISTEXT($B$4),$B$4&lt;&gt;"",$F$3&lt;&gt;""),A17&lt;&gt;"",B17&lt;&gt;"",C17&lt;&gt;"",COUNTIFS($A$11:$A$20,A17)=1,ISNUMBER(D17),D17&gt;=0,E17&lt;&gt;"")),"",IF(NOT(AND(COUNTIFS('发票来源'!$A$11:$A$20,B17)=1,COUNTIFS('款项来源'!$A$11:$A$20,C17)=1)),"",IF(AND(AND(COUNTIFS('发票来源'!$A$11:$A$20,B17)=1,COUNTIFS('发票来源'!$A$11:$A$20,B17,'发票来源'!$B$11:$B$20,$B$3,'发票来源'!$C$11:$C$20,$B$4,'发票来源'!$D$11:$D$20,"&gt;=0",'发票来源'!$E$11:$E$20,"&lt;&gt;")=1,COUNT(INDEX('发票来源'!$D$11:$D$20,MATCH(B17,'发票来源'!$A$11:$A$20,0)))=1),AND(COUNTIFS('款项来源'!$A$11:$A$20,C17)=1,COUNTIFS('款项来源'!$A$11:$A$20,C17,'款项来源'!$B$11:$B$20,$B$3,'款项来源'!$C$11:$C$20,$B$4,'款项来源'!$D$11:$D$20,"&gt;=0",'款项来源'!$E$11:$E$20,"&lt;&gt;")=1,COUNT(INDEX('款项来源'!$D$11:$D$20,MATCH(C17,'款项来源'!$A$11:$A$20,0)))=1)),D17,"")))</x:f>
      </x:c>
      <x:c r="H17" s="23"/>
    </x:row>
    <x:row r="18" ht="38" customHeight="1">
      <x:c r="A18" s="29"/>
      <x:c r="B18" s="29"/>
      <x:c r="C18" s="29"/>
      <x:c r="D18" s="31"/>
      <x:c r="E18" s="29"/>
      <x:c r="F18" s="25" t="str">
        <x:f>IF(COUNTA(A18:E18,H18)=0,"",IF(NOT(ISNUMBER(G18)),"异常：分配无效",IF(OR(SUMIFS($G$11:$G$20,$B$11:$B$20,B18)&gt;SUMIFS('发票来源'!$D$11:$D$20,'发票来源'!$A$11:$A$20,B18),SUMIFS($G$11:$G$20,$C$11:$C$20,C18)&gt;SUMIFS('款项来源'!$D$11:$D$20,'款项来源'!$A$11:$A$20,C18)),"异常：两端超额待修正","可核对两端凭据")))</x:f>
      </x:c>
      <x:c r="G18" s="32" t="str">
        <x:f>IF(NOT(AND(AND(ISTEXT($B$3),$B$3&lt;&gt;"",ISTEXT($B$4),$B$4&lt;&gt;"",$F$3&lt;&gt;""),A18&lt;&gt;"",B18&lt;&gt;"",C18&lt;&gt;"",COUNTIFS($A$11:$A$20,A18)=1,ISNUMBER(D18),D18&gt;=0,E18&lt;&gt;"")),"",IF(NOT(AND(COUNTIFS('发票来源'!$A$11:$A$20,B18)=1,COUNTIFS('款项来源'!$A$11:$A$20,C18)=1)),"",IF(AND(AND(COUNTIFS('发票来源'!$A$11:$A$20,B18)=1,COUNTIFS('发票来源'!$A$11:$A$20,B18,'发票来源'!$B$11:$B$20,$B$3,'发票来源'!$C$11:$C$20,$B$4,'发票来源'!$D$11:$D$20,"&gt;=0",'发票来源'!$E$11:$E$20,"&lt;&gt;")=1,COUNT(INDEX('发票来源'!$D$11:$D$20,MATCH(B18,'发票来源'!$A$11:$A$20,0)))=1),AND(COUNTIFS('款项来源'!$A$11:$A$20,C18)=1,COUNTIFS('款项来源'!$A$11:$A$20,C18,'款项来源'!$B$11:$B$20,$B$3,'款项来源'!$C$11:$C$20,$B$4,'款项来源'!$D$11:$D$20,"&gt;=0",'款项来源'!$E$11:$E$20,"&lt;&gt;")=1,COUNT(INDEX('款项来源'!$D$11:$D$20,MATCH(C18,'款项来源'!$A$11:$A$20,0)))=1)),D18,"")))</x:f>
      </x:c>
      <x:c r="H18" s="29"/>
    </x:row>
    <x:row r="19" ht="38" customHeight="1">
      <x:c r="A19" s="23"/>
      <x:c r="B19" s="23"/>
      <x:c r="C19" s="23"/>
      <x:c r="D19" s="30"/>
      <x:c r="E19" s="23"/>
      <x:c r="F19" s="25" t="str">
        <x:f>IF(COUNTA(A19:E19,H19)=0,"",IF(NOT(ISNUMBER(G19)),"异常：分配无效",IF(OR(SUMIFS($G$11:$G$20,$B$11:$B$20,B19)&gt;SUMIFS('发票来源'!$D$11:$D$20,'发票来源'!$A$11:$A$20,B19),SUMIFS($G$11:$G$20,$C$11:$C$20,C19)&gt;SUMIFS('款项来源'!$D$11:$D$20,'款项来源'!$A$11:$A$20,C19)),"异常：两端超额待修正","可核对两端凭据")))</x:f>
      </x:c>
      <x:c r="G19" s="32" t="str">
        <x:f>IF(NOT(AND(AND(ISTEXT($B$3),$B$3&lt;&gt;"",ISTEXT($B$4),$B$4&lt;&gt;"",$F$3&lt;&gt;""),A19&lt;&gt;"",B19&lt;&gt;"",C19&lt;&gt;"",COUNTIFS($A$11:$A$20,A19)=1,ISNUMBER(D19),D19&gt;=0,E19&lt;&gt;"")),"",IF(NOT(AND(COUNTIFS('发票来源'!$A$11:$A$20,B19)=1,COUNTIFS('款项来源'!$A$11:$A$20,C19)=1)),"",IF(AND(AND(COUNTIFS('发票来源'!$A$11:$A$20,B19)=1,COUNTIFS('发票来源'!$A$11:$A$20,B19,'发票来源'!$B$11:$B$20,$B$3,'发票来源'!$C$11:$C$20,$B$4,'发票来源'!$D$11:$D$20,"&gt;=0",'发票来源'!$E$11:$E$20,"&lt;&gt;")=1,COUNT(INDEX('发票来源'!$D$11:$D$20,MATCH(B19,'发票来源'!$A$11:$A$20,0)))=1),AND(COUNTIFS('款项来源'!$A$11:$A$20,C19)=1,COUNTIFS('款项来源'!$A$11:$A$20,C19,'款项来源'!$B$11:$B$20,$B$3,'款项来源'!$C$11:$C$20,$B$4,'款项来源'!$D$11:$D$20,"&gt;=0",'款项来源'!$E$11:$E$20,"&lt;&gt;")=1,COUNT(INDEX('款项来源'!$D$11:$D$20,MATCH(C19,'款项来源'!$A$11:$A$20,0)))=1)),D19,"")))</x:f>
      </x:c>
      <x:c r="H19" s="23"/>
    </x:row>
    <x:row r="20" ht="38" customHeight="1">
      <x:c r="A20" s="29"/>
      <x:c r="B20" s="29"/>
      <x:c r="C20" s="29"/>
      <x:c r="D20" s="31"/>
      <x:c r="E20" s="29"/>
      <x:c r="F20" s="25" t="str">
        <x:f>IF(COUNTA(A20:E20,H20)=0,"",IF(NOT(ISNUMBER(G20)),"异常：分配无效",IF(OR(SUMIFS($G$11:$G$20,$B$11:$B$20,B20)&gt;SUMIFS('发票来源'!$D$11:$D$20,'发票来源'!$A$11:$A$20,B20),SUMIFS($G$11:$G$20,$C$11:$C$20,C20)&gt;SUMIFS('款项来源'!$D$11:$D$20,'款项来源'!$A$11:$A$20,C20)),"异常：两端超额待修正","可核对两端凭据")))</x:f>
      </x:c>
      <x:c r="G20" s="32" t="str">
        <x:f>IF(NOT(AND(AND(ISTEXT($B$3),$B$3&lt;&gt;"",ISTEXT($B$4),$B$4&lt;&gt;"",$F$3&lt;&gt;""),A20&lt;&gt;"",B20&lt;&gt;"",C20&lt;&gt;"",COUNTIFS($A$11:$A$20,A20)=1,ISNUMBER(D20),D20&gt;=0,E20&lt;&gt;"")),"",IF(NOT(AND(COUNTIFS('发票来源'!$A$11:$A$20,B20)=1,COUNTIFS('款项来源'!$A$11:$A$20,C20)=1)),"",IF(AND(AND(COUNTIFS('发票来源'!$A$11:$A$20,B20)=1,COUNTIFS('发票来源'!$A$11:$A$20,B20,'发票来源'!$B$11:$B$20,$B$3,'发票来源'!$C$11:$C$20,$B$4,'发票来源'!$D$11:$D$20,"&gt;=0",'发票来源'!$E$11:$E$20,"&lt;&gt;")=1,COUNT(INDEX('发票来源'!$D$11:$D$20,MATCH(B20,'发票来源'!$A$11:$A$20,0)))=1),AND(COUNTIFS('款项来源'!$A$11:$A$20,C20)=1,COUNTIFS('款项来源'!$A$11:$A$20,C20,'款项来源'!$B$11:$B$20,$B$3,'款项来源'!$C$11:$C$20,$B$4,'款项来源'!$D$11:$D$20,"&gt;=0",'款项来源'!$E$11:$E$20,"&lt;&gt;")=1,COUNT(INDEX('款项来源'!$D$11:$D$20,MATCH(C20,'款项来源'!$A$11:$A$20,0)))=1)),D20,"")))</x:f>
      </x:c>
      <x:c r="H20" s="29"/>
    </x:row>
    <x:row r="21" ht="27" customHeight="1">
      <x:c r="A21" s="2"/>
      <x:c r="B21" s="2"/>
      <x:c r="C21" s="2"/>
      <x:c r="D21" s="2"/>
      <x:c r="E21" s="2"/>
      <x:c r="F21" s="2"/>
      <x:c r="G21" s="2"/>
      <x:c r="H21" s="2"/>
    </x:row>
    <x:row r="22" ht="30" customHeight="1">
      <x:c r="A22" s="11" t="str">
        <x:v>无效分配不计入来源余额：包括来源缺项、重号、主体/币种不符、金额缺失/非数值及负数。</x:v>
      </x:c>
      <x:c r="B22" s="11"/>
      <x:c r="C22" s="11"/>
      <x:c r="D22" s="11"/>
      <x:c r="E22" s="11"/>
      <x:c r="F22" s="11"/>
      <x:c r="G22" s="11"/>
      <x:c r="H22" s="11"/>
    </x:row>
    <x:row r="23" ht="30" customHeight="1">
      <x:c r="A23" s="11" t="str">
        <x:v>超额行保留金额以呈现负余额，并明确异常；请按两端凭据修正。银行支付不证明发票真实性或抵扣条件。</x:v>
      </x:c>
      <x:c r="B23" s="11"/>
      <x:c r="C23" s="11"/>
      <x:c r="D23" s="11"/>
      <x:c r="E23" s="11"/>
      <x:c r="F23" s="11"/>
      <x:c r="G23" s="11"/>
      <x:c r="H23" s="11"/>
    </x:row>
    <x:row r="24" ht="30" customHeight="1">
      <x:c r="A24" s="11" t="str">
        <x:v>预留10行。增加时复制完整行，扩展两端SUMIFS、关联检查及本页编号/汇总范围；不要混用示例来源。</x:v>
      </x:c>
      <x:c r="B24" s="11"/>
      <x:c r="C24" s="11"/>
      <x:c r="D24" s="11"/>
      <x:c r="E24" s="11"/>
      <x:c r="F24" s="11"/>
      <x:c r="G24" s="11"/>
      <x:c r="H24" s="11"/>
    </x:row>
    <x:row r="25" ht="27" customHeight="1">
      <x:c r="A25" s="2"/>
      <x:c r="B25" s="2"/>
      <x:c r="C25" s="2"/>
      <x:c r="D25" s="2"/>
      <x:c r="E25" s="2"/>
      <x:c r="F25" s="2"/>
      <x:c r="G25" s="2"/>
      <x:c r="H25" s="2"/>
    </x:row>
  </x:sheetData>
  <x:mergeCells>
    <x:mergeCell ref="A2:H2"/>
    <x:mergeCell ref="B3:D3"/>
    <x:mergeCell ref="F3:H3"/>
    <x:mergeCell ref="B4:D4"/>
    <x:mergeCell ref="F4:H4"/>
    <x:mergeCell ref="A6:H6"/>
    <x:mergeCell ref="A7:H7"/>
    <x:mergeCell ref="A8:B8"/>
    <x:mergeCell ref="A9:B9"/>
    <x:mergeCell ref="C8:D8"/>
    <x:mergeCell ref="C9:D9"/>
    <x:mergeCell ref="E8:F8"/>
    <x:mergeCell ref="E9:F9"/>
    <x:mergeCell ref="G8:H8"/>
    <x:mergeCell ref="G9:H9"/>
    <x:mergeCell ref="A22:H22"/>
    <x:mergeCell ref="A23:H23"/>
    <x:mergeCell ref="A24:H24"/>
  </x:mergeCells>
  <x:conditionalFormatting sqref="F11:F20">
    <x:cfRule type="containsText" dxfId="12" priority="1" operator="containsText" text="待补"/>
    <x:cfRule type="containsText" dxfId="14" priority="3" operator="containsText" text="异常"/>
  </x:conditionalFormatting>
  <x:conditionalFormatting sqref="G11:G20">
    <x:cfRule type="containsText" dxfId="13" priority="2" operator="containsText" text="待补"/>
    <x:cfRule type="containsText" dxfId="15" priority="4" operator="containsText" text="异常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72A46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2.5" hidden="0" customWidth="1"/>
    <x:col min="2" max="2" width="22.5" hidden="0" customWidth="1"/>
    <x:col min="3" max="3" width="11.25" hidden="0" customWidth="1"/>
    <x:col min="4" max="4" width="17.5" hidden="0" customWidth="1"/>
    <x:col min="5" max="5" width="20" hidden="0" customWidth="1"/>
    <x:col min="6" max="6" width="16.8799991607666" hidden="0" customWidth="1"/>
    <x:col min="7" max="7" width="16.8799991607666" hidden="0" customWidth="1"/>
    <x:col min="8" max="8" width="27.5" hidden="0" customWidth="1"/>
  </x:cols>
  <x:sheetData>
    <x:row r="1" ht="8" customHeight="1">
      <x:c r="A1" s="2"/>
      <x:c r="B1" s="2"/>
      <x:c r="C1" s="2"/>
      <x:c r="D1" s="2"/>
      <x:c r="E1" s="2"/>
      <x:c r="F1" s="2"/>
      <x:c r="G1" s="2"/>
      <x:c r="H1" s="2"/>
    </x:row>
    <x:row r="2" ht="34" customHeight="1">
      <x:c r="A2" s="4" t="str">
        <x:v>发票来源登记</x:v>
      </x:c>
      <x:c r="B2" s="4"/>
      <x:c r="C2" s="4"/>
      <x:c r="D2" s="4"/>
      <x:c r="E2" s="4"/>
      <x:c r="F2" s="4"/>
      <x:c r="G2" s="4"/>
      <x:c r="H2" s="4"/>
    </x:row>
    <x:row r="3" ht="27" customHeight="1">
      <x:c r="A3" s="2" t="str">
        <x:v>企业</x:v>
      </x:c>
      <x:c r="B3" s="12" t="str">
        <x:f>IF('分配结果'!B3="","",'分配结果'!B3)</x:f>
      </x:c>
      <x:c r="C3" s="13"/>
      <x:c r="D3" s="14"/>
      <x:c r="E3" s="2" t="str">
        <x:v>期间 / 截止期</x:v>
      </x:c>
      <x:c r="F3" s="12" t="str">
        <x:f>IF('分配结果'!F3="","",'分配结果'!F3)</x:f>
      </x:c>
      <x:c r="G3" s="13"/>
      <x:c r="H3" s="14"/>
    </x:row>
    <x:row r="4" ht="27" customHeight="1">
      <x:c r="A4" s="2" t="str">
        <x:v>币种</x:v>
      </x:c>
      <x:c r="B4" s="12" t="str">
        <x:f>IF('分配结果'!B4="","",'分配结果'!B4)</x:f>
      </x:c>
      <x:c r="C4" s="13"/>
      <x:c r="D4" s="14"/>
      <x:c r="E4" s="2" t="str">
        <x:v>经办 / 范围</x:v>
      </x:c>
      <x:c r="F4" s="12" t="str">
        <x:f>IF('分配结果'!F4="","",'分配结果'!F4)</x:f>
      </x:c>
      <x:c r="G4" s="13"/>
      <x:c r="H4" s="14"/>
    </x:row>
    <x:row r="5" ht="27" customHeight="1">
      <x:c r="A5" s="2"/>
      <x:c r="B5" s="2"/>
      <x:c r="C5" s="2"/>
      <x:c r="D5" s="2"/>
      <x:c r="E5" s="2"/>
      <x:c r="F5" s="2"/>
      <x:c r="G5" s="2"/>
      <x:c r="H5" s="2"/>
    </x:row>
    <x:row r="6" ht="30" customHeight="1">
      <x:c r="A6" s="11" t="str">
        <x:v>① 表头来自“分配结果”  ② 逐笔登记原始来源  ③ 回分配页用编号连接两端</x:v>
      </x:c>
      <x:c r="B6" s="11"/>
      <x:c r="C6" s="11"/>
      <x:c r="D6" s="11"/>
      <x:c r="E6" s="11"/>
      <x:c r="F6" s="11"/>
      <x:c r="G6" s="11"/>
      <x:c r="H6" s="11"/>
    </x:row>
    <x:row r="7" ht="30" customHeight="1">
      <x:c r="A7" s="11" t="str">
        <x:v>来源企业、币种按原始凭据填写，用于识别混入记录；一份表只分配表头企业及币种，来源编号必须唯一。</x:v>
      </x:c>
      <x:c r="B7" s="11"/>
      <x:c r="C7" s="11"/>
      <x:c r="D7" s="11"/>
      <x:c r="E7" s="11"/>
      <x:c r="F7" s="11"/>
      <x:c r="G7" s="11"/>
      <x:c r="H7" s="11"/>
    </x:row>
    <x:row r="8" ht="27" customHeight="1">
      <x:c r="A8" s="35" t="str">
        <x:v>有效来源金额</x:v>
      </x:c>
      <x:c r="B8" s="35"/>
      <x:c r="C8" s="35" t="str">
        <x:v>有效已分配</x:v>
      </x:c>
      <x:c r="D8" s="35"/>
      <x:c r="E8" s="35" t="str">
        <x:v>按有效未分配</x:v>
      </x:c>
      <x:c r="F8" s="35"/>
      <x:c r="G8" s="35" t="str">
        <x:v>需修正来源</x:v>
      </x:c>
      <x:c r="H8" s="35"/>
    </x:row>
    <x:row r="9" ht="27" customHeight="1">
      <x:c r="A9" s="37" t="str">
        <x:f>IF(COUNT(G11:G20)=0,"待录入",SUM(F11:G20))</x:f>
        <x:v>待录入</x:v>
      </x:c>
      <x:c r="B9" s="37"/>
      <x:c r="C9" s="37" t="str">
        <x:f>IF(COUNT(F11:F20)=0,"待录入",SUM(F11:F20))</x:f>
        <x:v>待录入</x:v>
      </x:c>
      <x:c r="D9" s="37"/>
      <x:c r="E9" s="37" t="str">
        <x:f>IF(COUNT(G11:G20)=0,"待录入",SUM(G11:G20))</x:f>
        <x:v>待录入</x:v>
      </x:c>
      <x:c r="F9" s="37"/>
      <x:c r="G9" s="38" t="n">
        <x:f>COUNTIFS(H11:H20,"待补：来源信息或重号")+COUNTIFS(H11:H20,"异常：含无效分配")+COUNTIFS(H11:H20,"异常：超额分配")</x:f>
        <x:v>0</x:v>
      </x:c>
      <x:c r="H9" s="38"/>
    </x:row>
    <x:row r="10" ht="36" customHeight="1">
      <x:c r="A10" s="19" t="str">
        <x:v>发票编号</x:v>
      </x:c>
      <x:c r="B10" s="19" t="str">
        <x:v>来源企业</x:v>
      </x:c>
      <x:c r="C10" s="19" t="str">
        <x:v>币种</x:v>
      </x:c>
      <x:c r="D10" s="19" t="str">
        <x:v>原币金额</x:v>
      </x:c>
      <x:c r="E10" s="19" t="str">
        <x:v>原始凭据 / 位置</x:v>
      </x:c>
      <x:c r="F10" s="19" t="str">
        <x:v>有效已分配</x:v>
      </x:c>
      <x:c r="G10" s="19" t="str">
        <x:v>按有效未分配</x:v>
      </x:c>
      <x:c r="H10" s="19" t="str">
        <x:v>来源提示</x:v>
      </x:c>
    </x:row>
    <x:row r="11" ht="38" customHeight="1">
      <x:c r="A11" s="23"/>
      <x:c r="B11" s="23"/>
      <x:c r="C11" s="23"/>
      <x:c r="D11" s="30"/>
      <x:c r="E11" s="23"/>
      <x:c r="F11" s="32" t="str">
        <x:f>IF(AND(AND(ISTEXT($B$3),$B$3&lt;&gt;"",ISTEXT($B$4),$B$4&lt;&gt;"",$F$3&lt;&gt;""),A11&lt;&gt;"",COUNTIFS($A$11:$A$20,A11)=1,B11=$B$3,C11=$B$4,ISNUMBER(D11),D11&gt;=0,E11&lt;&gt;""),SUMIFS('分配结果'!$G$11:$G$20,'分配结果'!$B$11:$B$20,A11),"")</x:f>
      </x:c>
      <x:c r="G11" s="32" t="str">
        <x:f>IF(ISNUMBER(F11),D11-F11,"")</x:f>
      </x:c>
      <x:c r="H11" s="25" t="str">
        <x:f>IF(COUNTA(A11:E11)=0,"",IF(NOT(AND(AND(ISTEXT($B$3),$B$3&lt;&gt;"",ISTEXT($B$4),$B$4&lt;&gt;"",$F$3&lt;&gt;""),A11&lt;&gt;"",COUNTIFS($A$11:$A$20,A11)=1,B11=$B$3,C11=$B$4,ISNUMBER(D11),D11&gt;=0,E11&lt;&gt;"")),"待补：来源信息或重号",IF(COUNTIFS('分配结果'!$B$11:$B$20,A11,'分配结果'!$F$11:$F$20,"异常：分配无效")&gt;0,"异常：含无效分配",IF(G11&lt;0,"异常：超额分配","核对原始凭据"))))</x:f>
      </x:c>
    </x:row>
    <x:row r="12" ht="38" customHeight="1">
      <x:c r="A12" s="29"/>
      <x:c r="B12" s="29"/>
      <x:c r="C12" s="29"/>
      <x:c r="D12" s="31"/>
      <x:c r="E12" s="29"/>
      <x:c r="F12" s="32" t="str">
        <x:f>IF(AND(AND(ISTEXT($B$3),$B$3&lt;&gt;"",ISTEXT($B$4),$B$4&lt;&gt;"",$F$3&lt;&gt;""),A12&lt;&gt;"",COUNTIFS($A$11:$A$20,A12)=1,B12=$B$3,C12=$B$4,ISNUMBER(D12),D12&gt;=0,E12&lt;&gt;""),SUMIFS('分配结果'!$G$11:$G$20,'分配结果'!$B$11:$B$20,A12),"")</x:f>
      </x:c>
      <x:c r="G12" s="32" t="str">
        <x:f>IF(ISNUMBER(F12),D12-F12,"")</x:f>
      </x:c>
      <x:c r="H12" s="25" t="str">
        <x:f>IF(COUNTA(A12:E12)=0,"",IF(NOT(AND(AND(ISTEXT($B$3),$B$3&lt;&gt;"",ISTEXT($B$4),$B$4&lt;&gt;"",$F$3&lt;&gt;""),A12&lt;&gt;"",COUNTIFS($A$11:$A$20,A12)=1,B12=$B$3,C12=$B$4,ISNUMBER(D12),D12&gt;=0,E12&lt;&gt;"")),"待补：来源信息或重号",IF(COUNTIFS('分配结果'!$B$11:$B$20,A12,'分配结果'!$F$11:$F$20,"异常：分配无效")&gt;0,"异常：含无效分配",IF(G12&lt;0,"异常：超额分配","核对原始凭据"))))</x:f>
      </x:c>
    </x:row>
    <x:row r="13" ht="38" customHeight="1">
      <x:c r="A13" s="23"/>
      <x:c r="B13" s="23"/>
      <x:c r="C13" s="23"/>
      <x:c r="D13" s="30"/>
      <x:c r="E13" s="23"/>
      <x:c r="F13" s="32" t="str">
        <x:f>IF(AND(AND(ISTEXT($B$3),$B$3&lt;&gt;"",ISTEXT($B$4),$B$4&lt;&gt;"",$F$3&lt;&gt;""),A13&lt;&gt;"",COUNTIFS($A$11:$A$20,A13)=1,B13=$B$3,C13=$B$4,ISNUMBER(D13),D13&gt;=0,E13&lt;&gt;""),SUMIFS('分配结果'!$G$11:$G$20,'分配结果'!$B$11:$B$20,A13),"")</x:f>
      </x:c>
      <x:c r="G13" s="32" t="str">
        <x:f>IF(ISNUMBER(F13),D13-F13,"")</x:f>
      </x:c>
      <x:c r="H13" s="25" t="str">
        <x:f>IF(COUNTA(A13:E13)=0,"",IF(NOT(AND(AND(ISTEXT($B$3),$B$3&lt;&gt;"",ISTEXT($B$4),$B$4&lt;&gt;"",$F$3&lt;&gt;""),A13&lt;&gt;"",COUNTIFS($A$11:$A$20,A13)=1,B13=$B$3,C13=$B$4,ISNUMBER(D13),D13&gt;=0,E13&lt;&gt;"")),"待补：来源信息或重号",IF(COUNTIFS('分配结果'!$B$11:$B$20,A13,'分配结果'!$F$11:$F$20,"异常：分配无效")&gt;0,"异常：含无效分配",IF(G13&lt;0,"异常：超额分配","核对原始凭据"))))</x:f>
      </x:c>
    </x:row>
    <x:row r="14" ht="38" customHeight="1">
      <x:c r="A14" s="29"/>
      <x:c r="B14" s="29"/>
      <x:c r="C14" s="29"/>
      <x:c r="D14" s="31"/>
      <x:c r="E14" s="29"/>
      <x:c r="F14" s="32" t="str">
        <x:f>IF(AND(AND(ISTEXT($B$3),$B$3&lt;&gt;"",ISTEXT($B$4),$B$4&lt;&gt;"",$F$3&lt;&gt;""),A14&lt;&gt;"",COUNTIFS($A$11:$A$20,A14)=1,B14=$B$3,C14=$B$4,ISNUMBER(D14),D14&gt;=0,E14&lt;&gt;""),SUMIFS('分配结果'!$G$11:$G$20,'分配结果'!$B$11:$B$20,A14),"")</x:f>
      </x:c>
      <x:c r="G14" s="32" t="str">
        <x:f>IF(ISNUMBER(F14),D14-F14,"")</x:f>
      </x:c>
      <x:c r="H14" s="25" t="str">
        <x:f>IF(COUNTA(A14:E14)=0,"",IF(NOT(AND(AND(ISTEXT($B$3),$B$3&lt;&gt;"",ISTEXT($B$4),$B$4&lt;&gt;"",$F$3&lt;&gt;""),A14&lt;&gt;"",COUNTIFS($A$11:$A$20,A14)=1,B14=$B$3,C14=$B$4,ISNUMBER(D14),D14&gt;=0,E14&lt;&gt;"")),"待补：来源信息或重号",IF(COUNTIFS('分配结果'!$B$11:$B$20,A14,'分配结果'!$F$11:$F$20,"异常：分配无效")&gt;0,"异常：含无效分配",IF(G14&lt;0,"异常：超额分配","核对原始凭据"))))</x:f>
      </x:c>
    </x:row>
    <x:row r="15" ht="38" customHeight="1">
      <x:c r="A15" s="23"/>
      <x:c r="B15" s="23"/>
      <x:c r="C15" s="23"/>
      <x:c r="D15" s="30"/>
      <x:c r="E15" s="23"/>
      <x:c r="F15" s="32" t="str">
        <x:f>IF(AND(AND(ISTEXT($B$3),$B$3&lt;&gt;"",ISTEXT($B$4),$B$4&lt;&gt;"",$F$3&lt;&gt;""),A15&lt;&gt;"",COUNTIFS($A$11:$A$20,A15)=1,B15=$B$3,C15=$B$4,ISNUMBER(D15),D15&gt;=0,E15&lt;&gt;""),SUMIFS('分配结果'!$G$11:$G$20,'分配结果'!$B$11:$B$20,A15),"")</x:f>
      </x:c>
      <x:c r="G15" s="32" t="str">
        <x:f>IF(ISNUMBER(F15),D15-F15,"")</x:f>
      </x:c>
      <x:c r="H15" s="25" t="str">
        <x:f>IF(COUNTA(A15:E15)=0,"",IF(NOT(AND(AND(ISTEXT($B$3),$B$3&lt;&gt;"",ISTEXT($B$4),$B$4&lt;&gt;"",$F$3&lt;&gt;""),A15&lt;&gt;"",COUNTIFS($A$11:$A$20,A15)=1,B15=$B$3,C15=$B$4,ISNUMBER(D15),D15&gt;=0,E15&lt;&gt;"")),"待补：来源信息或重号",IF(COUNTIFS('分配结果'!$B$11:$B$20,A15,'分配结果'!$F$11:$F$20,"异常：分配无效")&gt;0,"异常：含无效分配",IF(G15&lt;0,"异常：超额分配","核对原始凭据"))))</x:f>
      </x:c>
    </x:row>
    <x:row r="16" ht="38" customHeight="1">
      <x:c r="A16" s="29"/>
      <x:c r="B16" s="29"/>
      <x:c r="C16" s="29"/>
      <x:c r="D16" s="31"/>
      <x:c r="E16" s="29"/>
      <x:c r="F16" s="32" t="str">
        <x:f>IF(AND(AND(ISTEXT($B$3),$B$3&lt;&gt;"",ISTEXT($B$4),$B$4&lt;&gt;"",$F$3&lt;&gt;""),A16&lt;&gt;"",COUNTIFS($A$11:$A$20,A16)=1,B16=$B$3,C16=$B$4,ISNUMBER(D16),D16&gt;=0,E16&lt;&gt;""),SUMIFS('分配结果'!$G$11:$G$20,'分配结果'!$B$11:$B$20,A16),"")</x:f>
      </x:c>
      <x:c r="G16" s="32" t="str">
        <x:f>IF(ISNUMBER(F16),D16-F16,"")</x:f>
      </x:c>
      <x:c r="H16" s="25" t="str">
        <x:f>IF(COUNTA(A16:E16)=0,"",IF(NOT(AND(AND(ISTEXT($B$3),$B$3&lt;&gt;"",ISTEXT($B$4),$B$4&lt;&gt;"",$F$3&lt;&gt;""),A16&lt;&gt;"",COUNTIFS($A$11:$A$20,A16)=1,B16=$B$3,C16=$B$4,ISNUMBER(D16),D16&gt;=0,E16&lt;&gt;"")),"待补：来源信息或重号",IF(COUNTIFS('分配结果'!$B$11:$B$20,A16,'分配结果'!$F$11:$F$20,"异常：分配无效")&gt;0,"异常：含无效分配",IF(G16&lt;0,"异常：超额分配","核对原始凭据"))))</x:f>
      </x:c>
    </x:row>
    <x:row r="17" ht="38" customHeight="1">
      <x:c r="A17" s="23"/>
      <x:c r="B17" s="23"/>
      <x:c r="C17" s="23"/>
      <x:c r="D17" s="30"/>
      <x:c r="E17" s="23"/>
      <x:c r="F17" s="32" t="str">
        <x:f>IF(AND(AND(ISTEXT($B$3),$B$3&lt;&gt;"",ISTEXT($B$4),$B$4&lt;&gt;"",$F$3&lt;&gt;""),A17&lt;&gt;"",COUNTIFS($A$11:$A$20,A17)=1,B17=$B$3,C17=$B$4,ISNUMBER(D17),D17&gt;=0,E17&lt;&gt;""),SUMIFS('分配结果'!$G$11:$G$20,'分配结果'!$B$11:$B$20,A17),"")</x:f>
      </x:c>
      <x:c r="G17" s="32" t="str">
        <x:f>IF(ISNUMBER(F17),D17-F17,"")</x:f>
      </x:c>
      <x:c r="H17" s="25" t="str">
        <x:f>IF(COUNTA(A17:E17)=0,"",IF(NOT(AND(AND(ISTEXT($B$3),$B$3&lt;&gt;"",ISTEXT($B$4),$B$4&lt;&gt;"",$F$3&lt;&gt;""),A17&lt;&gt;"",COUNTIFS($A$11:$A$20,A17)=1,B17=$B$3,C17=$B$4,ISNUMBER(D17),D17&gt;=0,E17&lt;&gt;"")),"待补：来源信息或重号",IF(COUNTIFS('分配结果'!$B$11:$B$20,A17,'分配结果'!$F$11:$F$20,"异常：分配无效")&gt;0,"异常：含无效分配",IF(G17&lt;0,"异常：超额分配","核对原始凭据"))))</x:f>
      </x:c>
    </x:row>
    <x:row r="18" ht="38" customHeight="1">
      <x:c r="A18" s="29"/>
      <x:c r="B18" s="29"/>
      <x:c r="C18" s="29"/>
      <x:c r="D18" s="31"/>
      <x:c r="E18" s="29"/>
      <x:c r="F18" s="32" t="str">
        <x:f>IF(AND(AND(ISTEXT($B$3),$B$3&lt;&gt;"",ISTEXT($B$4),$B$4&lt;&gt;"",$F$3&lt;&gt;""),A18&lt;&gt;"",COUNTIFS($A$11:$A$20,A18)=1,B18=$B$3,C18=$B$4,ISNUMBER(D18),D18&gt;=0,E18&lt;&gt;""),SUMIFS('分配结果'!$G$11:$G$20,'分配结果'!$B$11:$B$20,A18),"")</x:f>
      </x:c>
      <x:c r="G18" s="32" t="str">
        <x:f>IF(ISNUMBER(F18),D18-F18,"")</x:f>
      </x:c>
      <x:c r="H18" s="25" t="str">
        <x:f>IF(COUNTA(A18:E18)=0,"",IF(NOT(AND(AND(ISTEXT($B$3),$B$3&lt;&gt;"",ISTEXT($B$4),$B$4&lt;&gt;"",$F$3&lt;&gt;""),A18&lt;&gt;"",COUNTIFS($A$11:$A$20,A18)=1,B18=$B$3,C18=$B$4,ISNUMBER(D18),D18&gt;=0,E18&lt;&gt;"")),"待补：来源信息或重号",IF(COUNTIFS('分配结果'!$B$11:$B$20,A18,'分配结果'!$F$11:$F$20,"异常：分配无效")&gt;0,"异常：含无效分配",IF(G18&lt;0,"异常：超额分配","核对原始凭据"))))</x:f>
      </x:c>
    </x:row>
    <x:row r="19" ht="38" customHeight="1">
      <x:c r="A19" s="23"/>
      <x:c r="B19" s="23"/>
      <x:c r="C19" s="23"/>
      <x:c r="D19" s="30"/>
      <x:c r="E19" s="23"/>
      <x:c r="F19" s="32" t="str">
        <x:f>IF(AND(AND(ISTEXT($B$3),$B$3&lt;&gt;"",ISTEXT($B$4),$B$4&lt;&gt;"",$F$3&lt;&gt;""),A19&lt;&gt;"",COUNTIFS($A$11:$A$20,A19)=1,B19=$B$3,C19=$B$4,ISNUMBER(D19),D19&gt;=0,E19&lt;&gt;""),SUMIFS('分配结果'!$G$11:$G$20,'分配结果'!$B$11:$B$20,A19),"")</x:f>
      </x:c>
      <x:c r="G19" s="32" t="str">
        <x:f>IF(ISNUMBER(F19),D19-F19,"")</x:f>
      </x:c>
      <x:c r="H19" s="25" t="str">
        <x:f>IF(COUNTA(A19:E19)=0,"",IF(NOT(AND(AND(ISTEXT($B$3),$B$3&lt;&gt;"",ISTEXT($B$4),$B$4&lt;&gt;"",$F$3&lt;&gt;""),A19&lt;&gt;"",COUNTIFS($A$11:$A$20,A19)=1,B19=$B$3,C19=$B$4,ISNUMBER(D19),D19&gt;=0,E19&lt;&gt;"")),"待补：来源信息或重号",IF(COUNTIFS('分配结果'!$B$11:$B$20,A19,'分配结果'!$F$11:$F$20,"异常：分配无效")&gt;0,"异常：含无效分配",IF(G19&lt;0,"异常：超额分配","核对原始凭据"))))</x:f>
      </x:c>
    </x:row>
    <x:row r="20" ht="38" customHeight="1">
      <x:c r="A20" s="29"/>
      <x:c r="B20" s="29"/>
      <x:c r="C20" s="29"/>
      <x:c r="D20" s="31"/>
      <x:c r="E20" s="29"/>
      <x:c r="F20" s="32" t="str">
        <x:f>IF(AND(AND(ISTEXT($B$3),$B$3&lt;&gt;"",ISTEXT($B$4),$B$4&lt;&gt;"",$F$3&lt;&gt;""),A20&lt;&gt;"",COUNTIFS($A$11:$A$20,A20)=1,B20=$B$3,C20=$B$4,ISNUMBER(D20),D20&gt;=0,E20&lt;&gt;""),SUMIFS('分配结果'!$G$11:$G$20,'分配结果'!$B$11:$B$20,A20),"")</x:f>
      </x:c>
      <x:c r="G20" s="32" t="str">
        <x:f>IF(ISNUMBER(F20),D20-F20,"")</x:f>
      </x:c>
      <x:c r="H20" s="25" t="str">
        <x:f>IF(COUNTA(A20:E20)=0,"",IF(NOT(AND(AND(ISTEXT($B$3),$B$3&lt;&gt;"",ISTEXT($B$4),$B$4&lt;&gt;"",$F$3&lt;&gt;""),A20&lt;&gt;"",COUNTIFS($A$11:$A$20,A20)=1,B20=$B$3,C20=$B$4,ISNUMBER(D20),D20&gt;=0,E20&lt;&gt;"")),"待补：来源信息或重号",IF(COUNTIFS('分配结果'!$B$11:$B$20,A20,'分配结果'!$F$11:$F$20,"异常：分配无效")&gt;0,"异常：含无效分配",IF(G20&lt;0,"异常：超额分配","核对原始凭据"))))</x:f>
      </x:c>
    </x:row>
    <x:row r="21" ht="27" customHeight="1">
      <x:c r="A21" s="2"/>
      <x:c r="B21" s="2"/>
      <x:c r="C21" s="2"/>
      <x:c r="D21" s="2"/>
      <x:c r="E21" s="2"/>
      <x:c r="F21" s="2"/>
      <x:c r="G21" s="2"/>
      <x:c r="H21" s="2"/>
    </x:row>
    <x:row r="22" ht="30" customHeight="1">
      <x:c r="A22" s="11" t="str">
        <x:v>只填原始正向记录；退款、红冲等负向业务另建有凭据的调整记录。来源缺项或重号不能参与分配。</x:v>
      </x:c>
      <x:c r="B22" s="11"/>
      <x:c r="C22" s="11"/>
      <x:c r="D22" s="11"/>
      <x:c r="E22" s="11"/>
      <x:c r="F22" s="11"/>
      <x:c r="G22" s="11"/>
      <x:c r="H22" s="11"/>
    </x:row>
    <x:row r="23" ht="30" customHeight="1">
      <x:c r="A23" s="11" t="str">
        <x:v>“按有效未分配”仅扣结构有效的分配；出现无效或超额提示时，须先修正，不能认为核对已完成。</x:v>
      </x:c>
      <x:c r="B23" s="11"/>
      <x:c r="C23" s="11"/>
      <x:c r="D23" s="11"/>
      <x:c r="E23" s="11"/>
      <x:c r="F23" s="11"/>
      <x:c r="G23" s="11"/>
      <x:c r="H23" s="11"/>
    </x:row>
    <x:row r="24" ht="30" customHeight="1">
      <x:c r="A24" s="11" t="str">
        <x:v>来源10行。增行须同步扩展来源编号检测、分配页COUNTIFS/SUMIFS和汇总；两端已分配是同一金额，不相加。</x:v>
      </x:c>
      <x:c r="B24" s="11"/>
      <x:c r="C24" s="11"/>
      <x:c r="D24" s="11"/>
      <x:c r="E24" s="11"/>
      <x:c r="F24" s="11"/>
      <x:c r="G24" s="11"/>
      <x:c r="H24" s="11"/>
    </x:row>
    <x:row r="25" ht="27" customHeight="1">
      <x:c r="A25" s="2"/>
      <x:c r="B25" s="2"/>
      <x:c r="C25" s="2"/>
      <x:c r="D25" s="2"/>
      <x:c r="E25" s="2"/>
      <x:c r="F25" s="2"/>
      <x:c r="G25" s="2"/>
      <x:c r="H25" s="2"/>
    </x:row>
  </x:sheetData>
  <x:mergeCells>
    <x:mergeCell ref="A2:H2"/>
    <x:mergeCell ref="B3:D3"/>
    <x:mergeCell ref="F3:H3"/>
    <x:mergeCell ref="B4:D4"/>
    <x:mergeCell ref="F4:H4"/>
    <x:mergeCell ref="A6:H6"/>
    <x:mergeCell ref="A7:H7"/>
    <x:mergeCell ref="A8:B8"/>
    <x:mergeCell ref="A9:B9"/>
    <x:mergeCell ref="C8:D8"/>
    <x:mergeCell ref="C9:D9"/>
    <x:mergeCell ref="E8:F8"/>
    <x:mergeCell ref="E9:F9"/>
    <x:mergeCell ref="G8:H8"/>
    <x:mergeCell ref="G9:H9"/>
    <x:mergeCell ref="A22:H22"/>
    <x:mergeCell ref="A23:H23"/>
    <x:mergeCell ref="A24:H24"/>
  </x:mergeCells>
  <x:conditionalFormatting sqref="F11:F20">
    <x:cfRule type="containsText" dxfId="0" priority="1" operator="containsText" text="待补"/>
    <x:cfRule type="containsText" dxfId="3" priority="4" operator="containsText" text="异常"/>
  </x:conditionalFormatting>
  <x:conditionalFormatting sqref="G11:G20">
    <x:cfRule type="containsText" dxfId="1" priority="2" operator="containsText" text="待补"/>
    <x:cfRule type="containsText" dxfId="4" priority="5" operator="containsText" text="异常"/>
  </x:conditionalFormatting>
  <x:conditionalFormatting sqref="H11:H20">
    <x:cfRule type="containsText" dxfId="2" priority="3" operator="containsText" text="待补"/>
    <x:cfRule type="containsText" dxfId="5" priority="6" operator="containsText" text="异常"/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172A46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2.5" hidden="0" customWidth="1"/>
    <x:col min="2" max="2" width="22.5" hidden="0" customWidth="1"/>
    <x:col min="3" max="3" width="11.25" hidden="0" customWidth="1"/>
    <x:col min="4" max="4" width="17.5" hidden="0" customWidth="1"/>
    <x:col min="5" max="5" width="20" hidden="0" customWidth="1"/>
    <x:col min="6" max="6" width="16.8799991607666" hidden="0" customWidth="1"/>
    <x:col min="7" max="7" width="16.8799991607666" hidden="0" customWidth="1"/>
    <x:col min="8" max="8" width="27.5" hidden="0" customWidth="1"/>
  </x:cols>
  <x:sheetData>
    <x:row r="1" ht="8" customHeight="1">
      <x:c r="A1" s="2"/>
      <x:c r="B1" s="2"/>
      <x:c r="C1" s="2"/>
      <x:c r="D1" s="2"/>
      <x:c r="E1" s="2"/>
      <x:c r="F1" s="2"/>
      <x:c r="G1" s="2"/>
      <x:c r="H1" s="2"/>
    </x:row>
    <x:row r="2" ht="34" customHeight="1">
      <x:c r="A2" s="4" t="str">
        <x:v>收付款来源登记</x:v>
      </x:c>
      <x:c r="B2" s="4"/>
      <x:c r="C2" s="4"/>
      <x:c r="D2" s="4"/>
      <x:c r="E2" s="4"/>
      <x:c r="F2" s="4"/>
      <x:c r="G2" s="4"/>
      <x:c r="H2" s="4"/>
    </x:row>
    <x:row r="3" ht="27" customHeight="1">
      <x:c r="A3" s="2" t="str">
        <x:v>企业</x:v>
      </x:c>
      <x:c r="B3" s="12" t="str">
        <x:f>IF('分配结果'!B3="","",'分配结果'!B3)</x:f>
      </x:c>
      <x:c r="C3" s="13"/>
      <x:c r="D3" s="14"/>
      <x:c r="E3" s="2" t="str">
        <x:v>期间 / 截止期</x:v>
      </x:c>
      <x:c r="F3" s="12" t="str">
        <x:f>IF('分配结果'!F3="","",'分配结果'!F3)</x:f>
      </x:c>
      <x:c r="G3" s="13"/>
      <x:c r="H3" s="14"/>
    </x:row>
    <x:row r="4" ht="27" customHeight="1">
      <x:c r="A4" s="2" t="str">
        <x:v>币种</x:v>
      </x:c>
      <x:c r="B4" s="12" t="str">
        <x:f>IF('分配结果'!B4="","",'分配结果'!B4)</x:f>
      </x:c>
      <x:c r="C4" s="13"/>
      <x:c r="D4" s="14"/>
      <x:c r="E4" s="2" t="str">
        <x:v>经办 / 范围</x:v>
      </x:c>
      <x:c r="F4" s="12" t="str">
        <x:f>IF('分配结果'!F4="","",'分配结果'!F4)</x:f>
      </x:c>
      <x:c r="G4" s="13"/>
      <x:c r="H4" s="14"/>
    </x:row>
    <x:row r="5" ht="27" customHeight="1">
      <x:c r="A5" s="2"/>
      <x:c r="B5" s="2"/>
      <x:c r="C5" s="2"/>
      <x:c r="D5" s="2"/>
      <x:c r="E5" s="2"/>
      <x:c r="F5" s="2"/>
      <x:c r="G5" s="2"/>
      <x:c r="H5" s="2"/>
    </x:row>
    <x:row r="6" ht="30" customHeight="1">
      <x:c r="A6" s="11" t="str">
        <x:v>① 表头来自“分配结果”  ② 逐笔登记原始来源  ③ 回分配页用编号连接两端</x:v>
      </x:c>
      <x:c r="B6" s="11"/>
      <x:c r="C6" s="11"/>
      <x:c r="D6" s="11"/>
      <x:c r="E6" s="11"/>
      <x:c r="F6" s="11"/>
      <x:c r="G6" s="11"/>
      <x:c r="H6" s="11"/>
    </x:row>
    <x:row r="7" ht="30" customHeight="1">
      <x:c r="A7" s="11" t="str">
        <x:v>来源企业、币种按原始凭据填写，用于识别混入记录；一份表只分配表头企业及币种，来源编号必须唯一。</x:v>
      </x:c>
      <x:c r="B7" s="11"/>
      <x:c r="C7" s="11"/>
      <x:c r="D7" s="11"/>
      <x:c r="E7" s="11"/>
      <x:c r="F7" s="11"/>
      <x:c r="G7" s="11"/>
      <x:c r="H7" s="11"/>
    </x:row>
    <x:row r="8" ht="27" customHeight="1">
      <x:c r="A8" s="35" t="str">
        <x:v>有效来源金额</x:v>
      </x:c>
      <x:c r="B8" s="35"/>
      <x:c r="C8" s="35" t="str">
        <x:v>有效已分配</x:v>
      </x:c>
      <x:c r="D8" s="35"/>
      <x:c r="E8" s="35" t="str">
        <x:v>按有效未分配</x:v>
      </x:c>
      <x:c r="F8" s="35"/>
      <x:c r="G8" s="35" t="str">
        <x:v>需修正来源</x:v>
      </x:c>
      <x:c r="H8" s="35"/>
    </x:row>
    <x:row r="9" ht="27" customHeight="1">
      <x:c r="A9" s="37" t="str">
        <x:f>IF(COUNT(G11:G20)=0,"待录入",SUM(F11:G20))</x:f>
        <x:v>待录入</x:v>
      </x:c>
      <x:c r="B9" s="37"/>
      <x:c r="C9" s="37" t="str">
        <x:f>IF(COUNT(F11:F20)=0,"待录入",SUM(F11:F20))</x:f>
        <x:v>待录入</x:v>
      </x:c>
      <x:c r="D9" s="37"/>
      <x:c r="E9" s="37" t="str">
        <x:f>IF(COUNT(G11:G20)=0,"待录入",SUM(G11:G20))</x:f>
        <x:v>待录入</x:v>
      </x:c>
      <x:c r="F9" s="37"/>
      <x:c r="G9" s="38" t="n">
        <x:f>COUNTIFS(H11:H20,"待补：来源信息或重号")+COUNTIFS(H11:H20,"异常：含无效分配")+COUNTIFS(H11:H20,"异常：超额分配")</x:f>
        <x:v>0</x:v>
      </x:c>
      <x:c r="H9" s="38"/>
    </x:row>
    <x:row r="10" ht="36" customHeight="1">
      <x:c r="A10" s="19" t="str">
        <x:v>款项编号</x:v>
      </x:c>
      <x:c r="B10" s="19" t="str">
        <x:v>来源企业</x:v>
      </x:c>
      <x:c r="C10" s="19" t="str">
        <x:v>币种</x:v>
      </x:c>
      <x:c r="D10" s="19" t="str">
        <x:v>原币金额</x:v>
      </x:c>
      <x:c r="E10" s="19" t="str">
        <x:v>原始凭据 / 位置</x:v>
      </x:c>
      <x:c r="F10" s="19" t="str">
        <x:v>有效已分配</x:v>
      </x:c>
      <x:c r="G10" s="19" t="str">
        <x:v>按有效未分配</x:v>
      </x:c>
      <x:c r="H10" s="19" t="str">
        <x:v>来源提示</x:v>
      </x:c>
    </x:row>
    <x:row r="11" ht="38" customHeight="1">
      <x:c r="A11" s="23"/>
      <x:c r="B11" s="23"/>
      <x:c r="C11" s="23"/>
      <x:c r="D11" s="30"/>
      <x:c r="E11" s="23"/>
      <x:c r="F11" s="32" t="str">
        <x:f>IF(AND(AND(ISTEXT($B$3),$B$3&lt;&gt;"",ISTEXT($B$4),$B$4&lt;&gt;"",$F$3&lt;&gt;""),A11&lt;&gt;"",COUNTIFS($A$11:$A$20,A11)=1,B11=$B$3,C11=$B$4,ISNUMBER(D11),D11&gt;=0,E11&lt;&gt;""),SUMIFS('分配结果'!$G$11:$G$20,'分配结果'!$C$11:$C$20,A11),"")</x:f>
      </x:c>
      <x:c r="G11" s="32" t="str">
        <x:f>IF(ISNUMBER(F11),D11-F11,"")</x:f>
      </x:c>
      <x:c r="H11" s="25" t="str">
        <x:f>IF(COUNTA(A11:E11)=0,"",IF(NOT(AND(AND(ISTEXT($B$3),$B$3&lt;&gt;"",ISTEXT($B$4),$B$4&lt;&gt;"",$F$3&lt;&gt;""),A11&lt;&gt;"",COUNTIFS($A$11:$A$20,A11)=1,B11=$B$3,C11=$B$4,ISNUMBER(D11),D11&gt;=0,E11&lt;&gt;"")),"待补：来源信息或重号",IF(COUNTIFS('分配结果'!$C$11:$C$20,A11,'分配结果'!$F$11:$F$20,"异常：分配无效")&gt;0,"异常：含无效分配",IF(G11&lt;0,"异常：超额分配","核对原始凭据"))))</x:f>
      </x:c>
    </x:row>
    <x:row r="12" ht="38" customHeight="1">
      <x:c r="A12" s="29"/>
      <x:c r="B12" s="29"/>
      <x:c r="C12" s="29"/>
      <x:c r="D12" s="31"/>
      <x:c r="E12" s="29"/>
      <x:c r="F12" s="32" t="str">
        <x:f>IF(AND(AND(ISTEXT($B$3),$B$3&lt;&gt;"",ISTEXT($B$4),$B$4&lt;&gt;"",$F$3&lt;&gt;""),A12&lt;&gt;"",COUNTIFS($A$11:$A$20,A12)=1,B12=$B$3,C12=$B$4,ISNUMBER(D12),D12&gt;=0,E12&lt;&gt;""),SUMIFS('分配结果'!$G$11:$G$20,'分配结果'!$C$11:$C$20,A12),"")</x:f>
      </x:c>
      <x:c r="G12" s="32" t="str">
        <x:f>IF(ISNUMBER(F12),D12-F12,"")</x:f>
      </x:c>
      <x:c r="H12" s="25" t="str">
        <x:f>IF(COUNTA(A12:E12)=0,"",IF(NOT(AND(AND(ISTEXT($B$3),$B$3&lt;&gt;"",ISTEXT($B$4),$B$4&lt;&gt;"",$F$3&lt;&gt;""),A12&lt;&gt;"",COUNTIFS($A$11:$A$20,A12)=1,B12=$B$3,C12=$B$4,ISNUMBER(D12),D12&gt;=0,E12&lt;&gt;"")),"待补：来源信息或重号",IF(COUNTIFS('分配结果'!$C$11:$C$20,A12,'分配结果'!$F$11:$F$20,"异常：分配无效")&gt;0,"异常：含无效分配",IF(G12&lt;0,"异常：超额分配","核对原始凭据"))))</x:f>
      </x:c>
    </x:row>
    <x:row r="13" ht="38" customHeight="1">
      <x:c r="A13" s="23"/>
      <x:c r="B13" s="23"/>
      <x:c r="C13" s="23"/>
      <x:c r="D13" s="30"/>
      <x:c r="E13" s="23"/>
      <x:c r="F13" s="32" t="str">
        <x:f>IF(AND(AND(ISTEXT($B$3),$B$3&lt;&gt;"",ISTEXT($B$4),$B$4&lt;&gt;"",$F$3&lt;&gt;""),A13&lt;&gt;"",COUNTIFS($A$11:$A$20,A13)=1,B13=$B$3,C13=$B$4,ISNUMBER(D13),D13&gt;=0,E13&lt;&gt;""),SUMIFS('分配结果'!$G$11:$G$20,'分配结果'!$C$11:$C$20,A13),"")</x:f>
      </x:c>
      <x:c r="G13" s="32" t="str">
        <x:f>IF(ISNUMBER(F13),D13-F13,"")</x:f>
      </x:c>
      <x:c r="H13" s="25" t="str">
        <x:f>IF(COUNTA(A13:E13)=0,"",IF(NOT(AND(AND(ISTEXT($B$3),$B$3&lt;&gt;"",ISTEXT($B$4),$B$4&lt;&gt;"",$F$3&lt;&gt;""),A13&lt;&gt;"",COUNTIFS($A$11:$A$20,A13)=1,B13=$B$3,C13=$B$4,ISNUMBER(D13),D13&gt;=0,E13&lt;&gt;"")),"待补：来源信息或重号",IF(COUNTIFS('分配结果'!$C$11:$C$20,A13,'分配结果'!$F$11:$F$20,"异常：分配无效")&gt;0,"异常：含无效分配",IF(G13&lt;0,"异常：超额分配","核对原始凭据"))))</x:f>
      </x:c>
    </x:row>
    <x:row r="14" ht="38" customHeight="1">
      <x:c r="A14" s="29"/>
      <x:c r="B14" s="29"/>
      <x:c r="C14" s="29"/>
      <x:c r="D14" s="31"/>
      <x:c r="E14" s="29"/>
      <x:c r="F14" s="32" t="str">
        <x:f>IF(AND(AND(ISTEXT($B$3),$B$3&lt;&gt;"",ISTEXT($B$4),$B$4&lt;&gt;"",$F$3&lt;&gt;""),A14&lt;&gt;"",COUNTIFS($A$11:$A$20,A14)=1,B14=$B$3,C14=$B$4,ISNUMBER(D14),D14&gt;=0,E14&lt;&gt;""),SUMIFS('分配结果'!$G$11:$G$20,'分配结果'!$C$11:$C$20,A14),"")</x:f>
      </x:c>
      <x:c r="G14" s="32" t="str">
        <x:f>IF(ISNUMBER(F14),D14-F14,"")</x:f>
      </x:c>
      <x:c r="H14" s="25" t="str">
        <x:f>IF(COUNTA(A14:E14)=0,"",IF(NOT(AND(AND(ISTEXT($B$3),$B$3&lt;&gt;"",ISTEXT($B$4),$B$4&lt;&gt;"",$F$3&lt;&gt;""),A14&lt;&gt;"",COUNTIFS($A$11:$A$20,A14)=1,B14=$B$3,C14=$B$4,ISNUMBER(D14),D14&gt;=0,E14&lt;&gt;"")),"待补：来源信息或重号",IF(COUNTIFS('分配结果'!$C$11:$C$20,A14,'分配结果'!$F$11:$F$20,"异常：分配无效")&gt;0,"异常：含无效分配",IF(G14&lt;0,"异常：超额分配","核对原始凭据"))))</x:f>
      </x:c>
    </x:row>
    <x:row r="15" ht="38" customHeight="1">
      <x:c r="A15" s="23"/>
      <x:c r="B15" s="23"/>
      <x:c r="C15" s="23"/>
      <x:c r="D15" s="30"/>
      <x:c r="E15" s="23"/>
      <x:c r="F15" s="32" t="str">
        <x:f>IF(AND(AND(ISTEXT($B$3),$B$3&lt;&gt;"",ISTEXT($B$4),$B$4&lt;&gt;"",$F$3&lt;&gt;""),A15&lt;&gt;"",COUNTIFS($A$11:$A$20,A15)=1,B15=$B$3,C15=$B$4,ISNUMBER(D15),D15&gt;=0,E15&lt;&gt;""),SUMIFS('分配结果'!$G$11:$G$20,'分配结果'!$C$11:$C$20,A15),"")</x:f>
      </x:c>
      <x:c r="G15" s="32" t="str">
        <x:f>IF(ISNUMBER(F15),D15-F15,"")</x:f>
      </x:c>
      <x:c r="H15" s="25" t="str">
        <x:f>IF(COUNTA(A15:E15)=0,"",IF(NOT(AND(AND(ISTEXT($B$3),$B$3&lt;&gt;"",ISTEXT($B$4),$B$4&lt;&gt;"",$F$3&lt;&gt;""),A15&lt;&gt;"",COUNTIFS($A$11:$A$20,A15)=1,B15=$B$3,C15=$B$4,ISNUMBER(D15),D15&gt;=0,E15&lt;&gt;"")),"待补：来源信息或重号",IF(COUNTIFS('分配结果'!$C$11:$C$20,A15,'分配结果'!$F$11:$F$20,"异常：分配无效")&gt;0,"异常：含无效分配",IF(G15&lt;0,"异常：超额分配","核对原始凭据"))))</x:f>
      </x:c>
    </x:row>
    <x:row r="16" ht="38" customHeight="1">
      <x:c r="A16" s="29"/>
      <x:c r="B16" s="29"/>
      <x:c r="C16" s="29"/>
      <x:c r="D16" s="31"/>
      <x:c r="E16" s="29"/>
      <x:c r="F16" s="32" t="str">
        <x:f>IF(AND(AND(ISTEXT($B$3),$B$3&lt;&gt;"",ISTEXT($B$4),$B$4&lt;&gt;"",$F$3&lt;&gt;""),A16&lt;&gt;"",COUNTIFS($A$11:$A$20,A16)=1,B16=$B$3,C16=$B$4,ISNUMBER(D16),D16&gt;=0,E16&lt;&gt;""),SUMIFS('分配结果'!$G$11:$G$20,'分配结果'!$C$11:$C$20,A16),"")</x:f>
      </x:c>
      <x:c r="G16" s="32" t="str">
        <x:f>IF(ISNUMBER(F16),D16-F16,"")</x:f>
      </x:c>
      <x:c r="H16" s="25" t="str">
        <x:f>IF(COUNTA(A16:E16)=0,"",IF(NOT(AND(AND(ISTEXT($B$3),$B$3&lt;&gt;"",ISTEXT($B$4),$B$4&lt;&gt;"",$F$3&lt;&gt;""),A16&lt;&gt;"",COUNTIFS($A$11:$A$20,A16)=1,B16=$B$3,C16=$B$4,ISNUMBER(D16),D16&gt;=0,E16&lt;&gt;"")),"待补：来源信息或重号",IF(COUNTIFS('分配结果'!$C$11:$C$20,A16,'分配结果'!$F$11:$F$20,"异常：分配无效")&gt;0,"异常：含无效分配",IF(G16&lt;0,"异常：超额分配","核对原始凭据"))))</x:f>
      </x:c>
    </x:row>
    <x:row r="17" ht="38" customHeight="1">
      <x:c r="A17" s="23"/>
      <x:c r="B17" s="23"/>
      <x:c r="C17" s="23"/>
      <x:c r="D17" s="30"/>
      <x:c r="E17" s="23"/>
      <x:c r="F17" s="32" t="str">
        <x:f>IF(AND(AND(ISTEXT($B$3),$B$3&lt;&gt;"",ISTEXT($B$4),$B$4&lt;&gt;"",$F$3&lt;&gt;""),A17&lt;&gt;"",COUNTIFS($A$11:$A$20,A17)=1,B17=$B$3,C17=$B$4,ISNUMBER(D17),D17&gt;=0,E17&lt;&gt;""),SUMIFS('分配结果'!$G$11:$G$20,'分配结果'!$C$11:$C$20,A17),"")</x:f>
      </x:c>
      <x:c r="G17" s="32" t="str">
        <x:f>IF(ISNUMBER(F17),D17-F17,"")</x:f>
      </x:c>
      <x:c r="H17" s="25" t="str">
        <x:f>IF(COUNTA(A17:E17)=0,"",IF(NOT(AND(AND(ISTEXT($B$3),$B$3&lt;&gt;"",ISTEXT($B$4),$B$4&lt;&gt;"",$F$3&lt;&gt;""),A17&lt;&gt;"",COUNTIFS($A$11:$A$20,A17)=1,B17=$B$3,C17=$B$4,ISNUMBER(D17),D17&gt;=0,E17&lt;&gt;"")),"待补：来源信息或重号",IF(COUNTIFS('分配结果'!$C$11:$C$20,A17,'分配结果'!$F$11:$F$20,"异常：分配无效")&gt;0,"异常：含无效分配",IF(G17&lt;0,"异常：超额分配","核对原始凭据"))))</x:f>
      </x:c>
    </x:row>
    <x:row r="18" ht="38" customHeight="1">
      <x:c r="A18" s="29"/>
      <x:c r="B18" s="29"/>
      <x:c r="C18" s="29"/>
      <x:c r="D18" s="31"/>
      <x:c r="E18" s="29"/>
      <x:c r="F18" s="32" t="str">
        <x:f>IF(AND(AND(ISTEXT($B$3),$B$3&lt;&gt;"",ISTEXT($B$4),$B$4&lt;&gt;"",$F$3&lt;&gt;""),A18&lt;&gt;"",COUNTIFS($A$11:$A$20,A18)=1,B18=$B$3,C18=$B$4,ISNUMBER(D18),D18&gt;=0,E18&lt;&gt;""),SUMIFS('分配结果'!$G$11:$G$20,'分配结果'!$C$11:$C$20,A18),"")</x:f>
      </x:c>
      <x:c r="G18" s="32" t="str">
        <x:f>IF(ISNUMBER(F18),D18-F18,"")</x:f>
      </x:c>
      <x:c r="H18" s="25" t="str">
        <x:f>IF(COUNTA(A18:E18)=0,"",IF(NOT(AND(AND(ISTEXT($B$3),$B$3&lt;&gt;"",ISTEXT($B$4),$B$4&lt;&gt;"",$F$3&lt;&gt;""),A18&lt;&gt;"",COUNTIFS($A$11:$A$20,A18)=1,B18=$B$3,C18=$B$4,ISNUMBER(D18),D18&gt;=0,E18&lt;&gt;"")),"待补：来源信息或重号",IF(COUNTIFS('分配结果'!$C$11:$C$20,A18,'分配结果'!$F$11:$F$20,"异常：分配无效")&gt;0,"异常：含无效分配",IF(G18&lt;0,"异常：超额分配","核对原始凭据"))))</x:f>
      </x:c>
    </x:row>
    <x:row r="19" ht="38" customHeight="1">
      <x:c r="A19" s="23"/>
      <x:c r="B19" s="23"/>
      <x:c r="C19" s="23"/>
      <x:c r="D19" s="30"/>
      <x:c r="E19" s="23"/>
      <x:c r="F19" s="32" t="str">
        <x:f>IF(AND(AND(ISTEXT($B$3),$B$3&lt;&gt;"",ISTEXT($B$4),$B$4&lt;&gt;"",$F$3&lt;&gt;""),A19&lt;&gt;"",COUNTIFS($A$11:$A$20,A19)=1,B19=$B$3,C19=$B$4,ISNUMBER(D19),D19&gt;=0,E19&lt;&gt;""),SUMIFS('分配结果'!$G$11:$G$20,'分配结果'!$C$11:$C$20,A19),"")</x:f>
      </x:c>
      <x:c r="G19" s="32" t="str">
        <x:f>IF(ISNUMBER(F19),D19-F19,"")</x:f>
      </x:c>
      <x:c r="H19" s="25" t="str">
        <x:f>IF(COUNTA(A19:E19)=0,"",IF(NOT(AND(AND(ISTEXT($B$3),$B$3&lt;&gt;"",ISTEXT($B$4),$B$4&lt;&gt;"",$F$3&lt;&gt;""),A19&lt;&gt;"",COUNTIFS($A$11:$A$20,A19)=1,B19=$B$3,C19=$B$4,ISNUMBER(D19),D19&gt;=0,E19&lt;&gt;"")),"待补：来源信息或重号",IF(COUNTIFS('分配结果'!$C$11:$C$20,A19,'分配结果'!$F$11:$F$20,"异常：分配无效")&gt;0,"异常：含无效分配",IF(G19&lt;0,"异常：超额分配","核对原始凭据"))))</x:f>
      </x:c>
    </x:row>
    <x:row r="20" ht="38" customHeight="1">
      <x:c r="A20" s="29"/>
      <x:c r="B20" s="29"/>
      <x:c r="C20" s="29"/>
      <x:c r="D20" s="31"/>
      <x:c r="E20" s="29"/>
      <x:c r="F20" s="32" t="str">
        <x:f>IF(AND(AND(ISTEXT($B$3),$B$3&lt;&gt;"",ISTEXT($B$4),$B$4&lt;&gt;"",$F$3&lt;&gt;""),A20&lt;&gt;"",COUNTIFS($A$11:$A$20,A20)=1,B20=$B$3,C20=$B$4,ISNUMBER(D20),D20&gt;=0,E20&lt;&gt;""),SUMIFS('分配结果'!$G$11:$G$20,'分配结果'!$C$11:$C$20,A20),"")</x:f>
      </x:c>
      <x:c r="G20" s="32" t="str">
        <x:f>IF(ISNUMBER(F20),D20-F20,"")</x:f>
      </x:c>
      <x:c r="H20" s="25" t="str">
        <x:f>IF(COUNTA(A20:E20)=0,"",IF(NOT(AND(AND(ISTEXT($B$3),$B$3&lt;&gt;"",ISTEXT($B$4),$B$4&lt;&gt;"",$F$3&lt;&gt;""),A20&lt;&gt;"",COUNTIFS($A$11:$A$20,A20)=1,B20=$B$3,C20=$B$4,ISNUMBER(D20),D20&gt;=0,E20&lt;&gt;"")),"待补：来源信息或重号",IF(COUNTIFS('分配结果'!$C$11:$C$20,A20,'分配结果'!$F$11:$F$20,"异常：分配无效")&gt;0,"异常：含无效分配",IF(G20&lt;0,"异常：超额分配","核对原始凭据"))))</x:f>
      </x:c>
    </x:row>
    <x:row r="21" ht="27" customHeight="1">
      <x:c r="A21" s="2"/>
      <x:c r="B21" s="2"/>
      <x:c r="C21" s="2"/>
      <x:c r="D21" s="2"/>
      <x:c r="E21" s="2"/>
      <x:c r="F21" s="2"/>
      <x:c r="G21" s="2"/>
      <x:c r="H21" s="2"/>
    </x:row>
    <x:row r="22" ht="30" customHeight="1">
      <x:c r="A22" s="11" t="str">
        <x:v>只填原始正向记录；退款、红冲等负向业务另建有凭据的调整记录。来源缺项或重号不能参与分配。</x:v>
      </x:c>
      <x:c r="B22" s="11"/>
      <x:c r="C22" s="11"/>
      <x:c r="D22" s="11"/>
      <x:c r="E22" s="11"/>
      <x:c r="F22" s="11"/>
      <x:c r="G22" s="11"/>
      <x:c r="H22" s="11"/>
    </x:row>
    <x:row r="23" ht="30" customHeight="1">
      <x:c r="A23" s="11" t="str">
        <x:v>“按有效未分配”仅扣结构有效的分配；出现无效或超额提示时，须先修正，不能认为核对已完成。</x:v>
      </x:c>
      <x:c r="B23" s="11"/>
      <x:c r="C23" s="11"/>
      <x:c r="D23" s="11"/>
      <x:c r="E23" s="11"/>
      <x:c r="F23" s="11"/>
      <x:c r="G23" s="11"/>
      <x:c r="H23" s="11"/>
    </x:row>
    <x:row r="24" ht="30" customHeight="1">
      <x:c r="A24" s="11" t="str">
        <x:v>来源10行。增行须同步扩展来源编号检测、分配页COUNTIFS/SUMIFS和汇总；两端已分配是同一金额，不相加。</x:v>
      </x:c>
      <x:c r="B24" s="11"/>
      <x:c r="C24" s="11"/>
      <x:c r="D24" s="11"/>
      <x:c r="E24" s="11"/>
      <x:c r="F24" s="11"/>
      <x:c r="G24" s="11"/>
      <x:c r="H24" s="11"/>
    </x:row>
    <x:row r="25" ht="27" customHeight="1">
      <x:c r="A25" s="2"/>
      <x:c r="B25" s="2"/>
      <x:c r="C25" s="2"/>
      <x:c r="D25" s="2"/>
      <x:c r="E25" s="2"/>
      <x:c r="F25" s="2"/>
      <x:c r="G25" s="2"/>
      <x:c r="H25" s="2"/>
    </x:row>
  </x:sheetData>
  <x:mergeCells>
    <x:mergeCell ref="A2:H2"/>
    <x:mergeCell ref="B3:D3"/>
    <x:mergeCell ref="F3:H3"/>
    <x:mergeCell ref="B4:D4"/>
    <x:mergeCell ref="F4:H4"/>
    <x:mergeCell ref="A6:H6"/>
    <x:mergeCell ref="A7:H7"/>
    <x:mergeCell ref="A8:B8"/>
    <x:mergeCell ref="A9:B9"/>
    <x:mergeCell ref="C8:D8"/>
    <x:mergeCell ref="C9:D9"/>
    <x:mergeCell ref="E8:F8"/>
    <x:mergeCell ref="E9:F9"/>
    <x:mergeCell ref="G8:H8"/>
    <x:mergeCell ref="G9:H9"/>
    <x:mergeCell ref="A22:H22"/>
    <x:mergeCell ref="A23:H23"/>
    <x:mergeCell ref="A24:H24"/>
  </x:mergeCells>
  <x:conditionalFormatting sqref="F11:F20">
    <x:cfRule type="containsText" dxfId="6" priority="1" operator="containsText" text="待补"/>
    <x:cfRule type="containsText" dxfId="9" priority="4" operator="containsText" text="异常"/>
  </x:conditionalFormatting>
  <x:conditionalFormatting sqref="G11:G20">
    <x:cfRule type="containsText" dxfId="7" priority="2" operator="containsText" text="待补"/>
    <x:cfRule type="containsText" dxfId="10" priority="5" operator="containsText" text="异常"/>
  </x:conditionalFormatting>
  <x:conditionalFormatting sqref="H11:H20">
    <x:cfRule type="containsText" dxfId="8" priority="3" operator="containsText" text="待补"/>
    <x:cfRule type="containsText" dxfId="11" priority="6" operator="containsText" text="异常"/>
  </x:conditionalFormatting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8394A8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1.25" hidden="0" customWidth="1"/>
    <x:col min="2" max="2" width="17.5" hidden="0" customWidth="1"/>
    <x:col min="3" max="3" width="17.5" hidden="0" customWidth="1"/>
    <x:col min="4" max="4" width="16.25" hidden="0" customWidth="1"/>
    <x:col min="5" max="5" width="20" hidden="0" customWidth="1"/>
    <x:col min="6" max="6" width="26.25" hidden="0" customWidth="1"/>
    <x:col min="7" max="7" width="16.25" hidden="0" customWidth="1"/>
    <x:col min="8" max="8" width="20" hidden="0" customWidth="1"/>
  </x:cols>
  <x:sheetData>
    <x:row r="1" ht="8" customHeight="1">
      <x:c r="A1" s="2"/>
      <x:c r="B1" s="2"/>
      <x:c r="C1" s="2"/>
      <x:c r="D1" s="2"/>
      <x:c r="E1" s="2"/>
      <x:c r="F1" s="2"/>
      <x:c r="G1" s="2"/>
      <x:c r="H1" s="2"/>
    </x:row>
    <x:row r="2" ht="34" customHeight="1">
      <x:c r="A2" s="4" t="str">
        <x:v>发票与收付款匹配（全部数据虚构）</x:v>
      </x:c>
      <x:c r="B2" s="4"/>
      <x:c r="C2" s="4"/>
      <x:c r="D2" s="4"/>
      <x:c r="E2" s="4"/>
      <x:c r="F2" s="4"/>
      <x:c r="G2" s="4"/>
      <x:c r="H2" s="4"/>
    </x:row>
    <x:row r="3" ht="27" customHeight="1">
      <x:c r="A3" s="2" t="str">
        <x:v>企业</x:v>
      </x:c>
      <x:c r="B3" s="7" t="str">
        <x:v>虚构甲公司</x:v>
      </x:c>
      <x:c r="C3" s="8"/>
      <x:c r="D3" s="9"/>
      <x:c r="E3" s="2" t="str">
        <x:v>期间 / 截止期</x:v>
      </x:c>
      <x:c r="F3" s="7" t="str">
        <x:v>2026-10</x:v>
      </x:c>
      <x:c r="G3" s="8"/>
      <x:c r="H3" s="9"/>
    </x:row>
    <x:row r="4" ht="27" customHeight="1">
      <x:c r="A4" s="2" t="str">
        <x:v>币种</x:v>
      </x:c>
      <x:c r="B4" s="7" t="str">
        <x:v>CNY</x:v>
      </x:c>
      <x:c r="C4" s="8"/>
      <x:c r="D4" s="9"/>
      <x:c r="E4" s="2" t="str">
        <x:v>经办 / 范围</x:v>
      </x:c>
      <x:c r="F4" s="7" t="str">
        <x:v>示例经办</x:v>
      </x:c>
      <x:c r="G4" s="8"/>
      <x:c r="H4" s="9"/>
    </x:row>
    <x:row r="5" ht="27" customHeight="1">
      <x:c r="A5" s="2"/>
      <x:c r="B5" s="2"/>
      <x:c r="C5" s="2"/>
      <x:c r="D5" s="2"/>
      <x:c r="E5" s="2"/>
      <x:c r="F5" s="2"/>
      <x:c r="G5" s="2"/>
      <x:c r="H5" s="2"/>
    </x:row>
    <x:row r="6" ht="30" customHeight="1">
      <x:c r="A6" s="11" t="str">
        <x:v>① 填本页表头，并在发票 / 款项页登记来源  ② 用编号逐笔分配金额  ③ 处理无效及两端超额提示</x:v>
      </x:c>
      <x:c r="B6" s="11"/>
      <x:c r="C6" s="11"/>
      <x:c r="D6" s="11"/>
      <x:c r="E6" s="11"/>
      <x:c r="F6" s="11"/>
      <x:c r="G6" s="11"/>
      <x:c r="H6" s="11"/>
    </x:row>
    <x:row r="7" ht="30" customHeight="1">
      <x:c r="A7" s="11" t="str">
        <x:v>一票多款 / 一款多票均可，匹配编号唯一。浅蓝结果只计结构有效分配；同一批金额只汇总一次。</x:v>
      </x:c>
      <x:c r="B7" s="11"/>
      <x:c r="C7" s="11"/>
      <x:c r="D7" s="11"/>
      <x:c r="E7" s="11"/>
      <x:c r="F7" s="11"/>
      <x:c r="G7" s="11"/>
      <x:c r="H7" s="11"/>
    </x:row>
    <x:row r="8" ht="27" customHeight="1">
      <x:c r="A8" s="35" t="str">
        <x:v>有效分配（只计一次）</x:v>
      </x:c>
      <x:c r="B8" s="35"/>
      <x:c r="C8" s="35" t="str">
        <x:v>无效分配行</x:v>
      </x:c>
      <x:c r="D8" s="35"/>
      <x:c r="E8" s="35" t="str">
        <x:v>超额关联行</x:v>
      </x:c>
      <x:c r="F8" s="35"/>
      <x:c r="G8" s="35" t="str">
        <x:v>分配行数</x:v>
      </x:c>
      <x:c r="H8" s="35"/>
    </x:row>
    <x:row r="9" ht="27" customHeight="1">
      <x:c r="A9" s="37" t="n">
        <x:f>IF(COUNT(G11:G20)=0,"待分配",SUM(G11:G20))</x:f>
        <x:v>150</x:v>
      </x:c>
      <x:c r="B9" s="37"/>
      <x:c r="C9" s="38" t="n">
        <x:f>COUNTIFS(F11:F20,"异常：分配无效")</x:f>
        <x:v>1</x:v>
      </x:c>
      <x:c r="D9" s="38"/>
      <x:c r="E9" s="38" t="n">
        <x:f>COUNTIFS(F11:F20,"异常：两端超额待修正")</x:f>
        <x:v>1</x:v>
      </x:c>
      <x:c r="F9" s="38"/>
      <x:c r="G9" s="38" t="n">
        <x:f>COUNTA(A11:A20)</x:f>
        <x:v>4</x:v>
      </x:c>
      <x:c r="H9" s="38"/>
    </x:row>
    <x:row r="10" ht="36" customHeight="1">
      <x:c r="A10" s="19" t="str">
        <x:v>匹配编号</x:v>
      </x:c>
      <x:c r="B10" s="19" t="str">
        <x:v>发票编号</x:v>
      </x:c>
      <x:c r="C10" s="19" t="str">
        <x:v>款项编号</x:v>
      </x:c>
      <x:c r="D10" s="19" t="str">
        <x:v>分配原币金额</x:v>
      </x:c>
      <x:c r="E10" s="19" t="str">
        <x:v>分配依据 / 位置</x:v>
      </x:c>
      <x:c r="F10" s="19" t="str">
        <x:v>分配提示</x:v>
      </x:c>
      <x:c r="G10" s="19" t="str">
        <x:v>有效金额</x:v>
      </x:c>
      <x:c r="H10" s="19" t="str">
        <x:v>差异处理动作</x:v>
      </x:c>
    </x:row>
    <x:row r="11" ht="38" customHeight="1">
      <x:c r="A11" s="23" t="str">
        <x:v>M01</x:v>
      </x:c>
      <x:c r="B11" s="23" t="str">
        <x:v>INV01</x:v>
      </x:c>
      <x:c r="C11" s="23" t="str">
        <x:v>PAY01</x:v>
      </x:c>
      <x:c r="D11" s="30" t="n">
        <x:v>60</x:v>
      </x:c>
      <x:c r="E11" s="23" t="str">
        <x:v>合同/01</x:v>
      </x:c>
      <x:c r="F11" s="25" t="str">
        <x:f>IF(COUNTA(A11:E11,H11)=0,"",IF(NOT(ISNUMBER(G11)),"异常：分配无效",IF(OR(SUMIFS($G$11:$G$20,$B$11:$B$20,B11)&gt;SUMIFS('示例发票来源'!$D$11:$D$20,'示例发票来源'!$A$11:$A$20,B11),SUMIFS($G$11:$G$20,$C$11:$C$20,C11)&gt;SUMIFS('示例款项来源'!$D$11:$D$20,'示例款项来源'!$A$11:$A$20,C11)),"异常：两端超额待修正","可核对两端凭据")))</x:f>
        <x:v>可核对两端凭据</x:v>
      </x:c>
      <x:c r="G11" s="32" t="n">
        <x:f>IF(NOT(AND(AND(ISTEXT($B$3),$B$3&lt;&gt;"",ISTEXT($B$4),$B$4&lt;&gt;"",$F$3&lt;&gt;""),A11&lt;&gt;"",B11&lt;&gt;"",C11&lt;&gt;"",COUNTIFS($A$11:$A$20,A11)=1,ISNUMBER(D11),D11&gt;=0,E11&lt;&gt;"")),"",IF(NOT(AND(COUNTIFS('示例发票来源'!$A$11:$A$20,B11)=1,COUNTIFS('示例款项来源'!$A$11:$A$20,C11)=1)),"",IF(AND(AND(COUNTIFS('示例发票来源'!$A$11:$A$20,B11)=1,COUNTIFS('示例发票来源'!$A$11:$A$20,B11,'示例发票来源'!$B$11:$B$20,$B$3,'示例发票来源'!$C$11:$C$20,$B$4,'示例发票来源'!$D$11:$D$20,"&gt;=0",'示例发票来源'!$E$11:$E$20,"&lt;&gt;")=1,COUNT(INDEX('示例发票来源'!$D$11:$D$20,MATCH(B11,'示例发票来源'!$A$11:$A$20,0)))=1),AND(COUNTIFS('示例款项来源'!$A$11:$A$20,C11)=1,COUNTIFS('示例款项来源'!$A$11:$A$20,C11,'示例款项来源'!$B$11:$B$20,$B$3,'示例款项来源'!$C$11:$C$20,$B$4,'示例款项来源'!$D$11:$D$20,"&gt;=0",'示例款项来源'!$E$11:$E$20,"&lt;&gt;")=1,COUNT(INDEX('示例款项来源'!$D$11:$D$20,MATCH(C11,'示例款项来源'!$A$11:$A$20,0)))=1)),D11,"")))</x:f>
        <x:v>60</x:v>
      </x:c>
      <x:c r="H11" s="23"/>
    </x:row>
    <x:row r="12" ht="38" customHeight="1">
      <x:c r="A12" s="29" t="str">
        <x:v>M02</x:v>
      </x:c>
      <x:c r="B12" s="29" t="str">
        <x:v>INV01</x:v>
      </x:c>
      <x:c r="C12" s="29" t="str">
        <x:v>PAY02</x:v>
      </x:c>
      <x:c r="D12" s="31" t="n">
        <x:v>40</x:v>
      </x:c>
      <x:c r="E12" s="29" t="str">
        <x:v>合同/01</x:v>
      </x:c>
      <x:c r="F12" s="25" t="str">
        <x:f>IF(COUNTA(A12:E12,H12)=0,"",IF(NOT(ISNUMBER(G12)),"异常：分配无效",IF(OR(SUMIFS($G$11:$G$20,$B$11:$B$20,B12)&gt;SUMIFS('示例发票来源'!$D$11:$D$20,'示例发票来源'!$A$11:$A$20,B12),SUMIFS($G$11:$G$20,$C$11:$C$20,C12)&gt;SUMIFS('示例款项来源'!$D$11:$D$20,'示例款项来源'!$A$11:$A$20,C12)),"异常：两端超额待修正","可核对两端凭据")))</x:f>
        <x:v>异常：两端超额待修正</x:v>
      </x:c>
      <x:c r="G12" s="32" t="n">
        <x:f>IF(NOT(AND(AND(ISTEXT($B$3),$B$3&lt;&gt;"",ISTEXT($B$4),$B$4&lt;&gt;"",$F$3&lt;&gt;""),A12&lt;&gt;"",B12&lt;&gt;"",C12&lt;&gt;"",COUNTIFS($A$11:$A$20,A12)=1,ISNUMBER(D12),D12&gt;=0,E12&lt;&gt;"")),"",IF(NOT(AND(COUNTIFS('示例发票来源'!$A$11:$A$20,B12)=1,COUNTIFS('示例款项来源'!$A$11:$A$20,C12)=1)),"",IF(AND(AND(COUNTIFS('示例发票来源'!$A$11:$A$20,B12)=1,COUNTIFS('示例发票来源'!$A$11:$A$20,B12,'示例发票来源'!$B$11:$B$20,$B$3,'示例发票来源'!$C$11:$C$20,$B$4,'示例发票来源'!$D$11:$D$20,"&gt;=0",'示例发票来源'!$E$11:$E$20,"&lt;&gt;")=1,COUNT(INDEX('示例发票来源'!$D$11:$D$20,MATCH(B12,'示例发票来源'!$A$11:$A$20,0)))=1),AND(COUNTIFS('示例款项来源'!$A$11:$A$20,C12)=1,COUNTIFS('示例款项来源'!$A$11:$A$20,C12,'示例款项来源'!$B$11:$B$20,$B$3,'示例款项来源'!$C$11:$C$20,$B$4,'示例款项来源'!$D$11:$D$20,"&gt;=0",'示例款项来源'!$E$11:$E$20,"&lt;&gt;")=1,COUNT(INDEX('示例款项来源'!$D$11:$D$20,MATCH(C12,'示例款项来源'!$A$11:$A$20,0)))=1)),D12,"")))</x:f>
        <x:v>40</x:v>
      </x:c>
      <x:c r="H12" s="29"/>
    </x:row>
    <x:row r="13" ht="38" customHeight="1">
      <x:c r="A13" s="23" t="str">
        <x:v>M03</x:v>
      </x:c>
      <x:c r="B13" s="23" t="str">
        <x:v>INV02</x:v>
      </x:c>
      <x:c r="C13" s="23" t="str">
        <x:v>PAY01</x:v>
      </x:c>
      <x:c r="D13" s="30" t="n">
        <x:v>50</x:v>
      </x:c>
      <x:c r="E13" s="23" t="str">
        <x:v>合同/02</x:v>
      </x:c>
      <x:c r="F13" s="25" t="str">
        <x:f>IF(COUNTA(A13:E13,H13)=0,"",IF(NOT(ISNUMBER(G13)),"异常：分配无效",IF(OR(SUMIFS($G$11:$G$20,$B$11:$B$20,B13)&gt;SUMIFS('示例发票来源'!$D$11:$D$20,'示例发票来源'!$A$11:$A$20,B13),SUMIFS($G$11:$G$20,$C$11:$C$20,C13)&gt;SUMIFS('示例款项来源'!$D$11:$D$20,'示例款项来源'!$A$11:$A$20,C13)),"异常：两端超额待修正","可核对两端凭据")))</x:f>
        <x:v>可核对两端凭据</x:v>
      </x:c>
      <x:c r="G13" s="32" t="n">
        <x:f>IF(NOT(AND(AND(ISTEXT($B$3),$B$3&lt;&gt;"",ISTEXT($B$4),$B$4&lt;&gt;"",$F$3&lt;&gt;""),A13&lt;&gt;"",B13&lt;&gt;"",C13&lt;&gt;"",COUNTIFS($A$11:$A$20,A13)=1,ISNUMBER(D13),D13&gt;=0,E13&lt;&gt;"")),"",IF(NOT(AND(COUNTIFS('示例发票来源'!$A$11:$A$20,B13)=1,COUNTIFS('示例款项来源'!$A$11:$A$20,C13)=1)),"",IF(AND(AND(COUNTIFS('示例发票来源'!$A$11:$A$20,B13)=1,COUNTIFS('示例发票来源'!$A$11:$A$20,B13,'示例发票来源'!$B$11:$B$20,$B$3,'示例发票来源'!$C$11:$C$20,$B$4,'示例发票来源'!$D$11:$D$20,"&gt;=0",'示例发票来源'!$E$11:$E$20,"&lt;&gt;")=1,COUNT(INDEX('示例发票来源'!$D$11:$D$20,MATCH(B13,'示例发票来源'!$A$11:$A$20,0)))=1),AND(COUNTIFS('示例款项来源'!$A$11:$A$20,C13)=1,COUNTIFS('示例款项来源'!$A$11:$A$20,C13,'示例款项来源'!$B$11:$B$20,$B$3,'示例款项来源'!$C$11:$C$20,$B$4,'示例款项来源'!$D$11:$D$20,"&gt;=0",'示例款项来源'!$E$11:$E$20,"&lt;&gt;")=1,COUNT(INDEX('示例款项来源'!$D$11:$D$20,MATCH(C13,'示例款项来源'!$A$11:$A$20,0)))=1)),D13,"")))</x:f>
        <x:v>50</x:v>
      </x:c>
      <x:c r="H13" s="23"/>
    </x:row>
    <x:row r="14" ht="38" customHeight="1">
      <x:c r="A14" s="29" t="str">
        <x:v>M04</x:v>
      </x:c>
      <x:c r="B14" s="29" t="str">
        <x:v>INV03</x:v>
      </x:c>
      <x:c r="C14" s="29" t="str">
        <x:v>PAY01</x:v>
      </x:c>
      <x:c r="D14" s="31" t="n">
        <x:v>10</x:v>
      </x:c>
      <x:c r="E14" s="29" t="str">
        <x:v>币种不同示例</x:v>
      </x:c>
      <x:c r="F14" s="25" t="str">
        <x:f>IF(COUNTA(A14:E14,H14)=0,"",IF(NOT(ISNUMBER(G14)),"异常：分配无效",IF(OR(SUMIFS($G$11:$G$20,$B$11:$B$20,B14)&gt;SUMIFS('示例发票来源'!$D$11:$D$20,'示例发票来源'!$A$11:$A$20,B14),SUMIFS($G$11:$G$20,$C$11:$C$20,C14)&gt;SUMIFS('示例款项来源'!$D$11:$D$20,'示例款项来源'!$A$11:$A$20,C14)),"异常：两端超额待修正","可核对两端凭据")))</x:f>
        <x:v>异常：分配无效</x:v>
      </x:c>
      <x:c r="G14" s="32" t="str">
        <x:f>IF(NOT(AND(AND(ISTEXT($B$3),$B$3&lt;&gt;"",ISTEXT($B$4),$B$4&lt;&gt;"",$F$3&lt;&gt;""),A14&lt;&gt;"",B14&lt;&gt;"",C14&lt;&gt;"",COUNTIFS($A$11:$A$20,A14)=1,ISNUMBER(D14),D14&gt;=0,E14&lt;&gt;"")),"",IF(NOT(AND(COUNTIFS('示例发票来源'!$A$11:$A$20,B14)=1,COUNTIFS('示例款项来源'!$A$11:$A$20,C14)=1)),"",IF(AND(AND(COUNTIFS('示例发票来源'!$A$11:$A$20,B14)=1,COUNTIFS('示例发票来源'!$A$11:$A$20,B14,'示例发票来源'!$B$11:$B$20,$B$3,'示例发票来源'!$C$11:$C$20,$B$4,'示例发票来源'!$D$11:$D$20,"&gt;=0",'示例发票来源'!$E$11:$E$20,"&lt;&gt;")=1,COUNT(INDEX('示例发票来源'!$D$11:$D$20,MATCH(B14,'示例发票来源'!$A$11:$A$20,0)))=1),AND(COUNTIFS('示例款项来源'!$A$11:$A$20,C14)=1,COUNTIFS('示例款项来源'!$A$11:$A$20,C14,'示例款项来源'!$B$11:$B$20,$B$3,'示例款项来源'!$C$11:$C$20,$B$4,'示例款项来源'!$D$11:$D$20,"&gt;=0",'示例款项来源'!$E$11:$E$20,"&lt;&gt;")=1,COUNT(INDEX('示例款项来源'!$D$11:$D$20,MATCH(C14,'示例款项来源'!$A$11:$A$20,0)))=1)),D14,"")))</x:f>
      </x:c>
      <x:c r="H14" s="29"/>
    </x:row>
    <x:row r="15" ht="38" customHeight="1">
      <x:c r="A15" s="23"/>
      <x:c r="B15" s="23"/>
      <x:c r="C15" s="23"/>
      <x:c r="D15" s="30"/>
      <x:c r="E15" s="23"/>
      <x:c r="F15" s="25" t="str">
        <x:f>IF(COUNTA(A15:E15,H15)=0,"",IF(NOT(ISNUMBER(G15)),"异常：分配无效",IF(OR(SUMIFS($G$11:$G$20,$B$11:$B$20,B15)&gt;SUMIFS('示例发票来源'!$D$11:$D$20,'示例发票来源'!$A$11:$A$20,B15),SUMIFS($G$11:$G$20,$C$11:$C$20,C15)&gt;SUMIFS('示例款项来源'!$D$11:$D$20,'示例款项来源'!$A$11:$A$20,C15)),"异常：两端超额待修正","可核对两端凭据")))</x:f>
      </x:c>
      <x:c r="G15" s="32" t="str">
        <x:f>IF(NOT(AND(AND(ISTEXT($B$3),$B$3&lt;&gt;"",ISTEXT($B$4),$B$4&lt;&gt;"",$F$3&lt;&gt;""),A15&lt;&gt;"",B15&lt;&gt;"",C15&lt;&gt;"",COUNTIFS($A$11:$A$20,A15)=1,ISNUMBER(D15),D15&gt;=0,E15&lt;&gt;"")),"",IF(NOT(AND(COUNTIFS('示例发票来源'!$A$11:$A$20,B15)=1,COUNTIFS('示例款项来源'!$A$11:$A$20,C15)=1)),"",IF(AND(AND(COUNTIFS('示例发票来源'!$A$11:$A$20,B15)=1,COUNTIFS('示例发票来源'!$A$11:$A$20,B15,'示例发票来源'!$B$11:$B$20,$B$3,'示例发票来源'!$C$11:$C$20,$B$4,'示例发票来源'!$D$11:$D$20,"&gt;=0",'示例发票来源'!$E$11:$E$20,"&lt;&gt;")=1,COUNT(INDEX('示例发票来源'!$D$11:$D$20,MATCH(B15,'示例发票来源'!$A$11:$A$20,0)))=1),AND(COUNTIFS('示例款项来源'!$A$11:$A$20,C15)=1,COUNTIFS('示例款项来源'!$A$11:$A$20,C15,'示例款项来源'!$B$11:$B$20,$B$3,'示例款项来源'!$C$11:$C$20,$B$4,'示例款项来源'!$D$11:$D$20,"&gt;=0",'示例款项来源'!$E$11:$E$20,"&lt;&gt;")=1,COUNT(INDEX('示例款项来源'!$D$11:$D$20,MATCH(C15,'示例款项来源'!$A$11:$A$20,0)))=1)),D15,"")))</x:f>
      </x:c>
      <x:c r="H15" s="23"/>
    </x:row>
    <x:row r="16" ht="38" customHeight="1">
      <x:c r="A16" s="29"/>
      <x:c r="B16" s="29"/>
      <x:c r="C16" s="29"/>
      <x:c r="D16" s="31"/>
      <x:c r="E16" s="29"/>
      <x:c r="F16" s="25" t="str">
        <x:f>IF(COUNTA(A16:E16,H16)=0,"",IF(NOT(ISNUMBER(G16)),"异常：分配无效",IF(OR(SUMIFS($G$11:$G$20,$B$11:$B$20,B16)&gt;SUMIFS('示例发票来源'!$D$11:$D$20,'示例发票来源'!$A$11:$A$20,B16),SUMIFS($G$11:$G$20,$C$11:$C$20,C16)&gt;SUMIFS('示例款项来源'!$D$11:$D$20,'示例款项来源'!$A$11:$A$20,C16)),"异常：两端超额待修正","可核对两端凭据")))</x:f>
      </x:c>
      <x:c r="G16" s="32" t="str">
        <x:f>IF(NOT(AND(AND(ISTEXT($B$3),$B$3&lt;&gt;"",ISTEXT($B$4),$B$4&lt;&gt;"",$F$3&lt;&gt;""),A16&lt;&gt;"",B16&lt;&gt;"",C16&lt;&gt;"",COUNTIFS($A$11:$A$20,A16)=1,ISNUMBER(D16),D16&gt;=0,E16&lt;&gt;"")),"",IF(NOT(AND(COUNTIFS('示例发票来源'!$A$11:$A$20,B16)=1,COUNTIFS('示例款项来源'!$A$11:$A$20,C16)=1)),"",IF(AND(AND(COUNTIFS('示例发票来源'!$A$11:$A$20,B16)=1,COUNTIFS('示例发票来源'!$A$11:$A$20,B16,'示例发票来源'!$B$11:$B$20,$B$3,'示例发票来源'!$C$11:$C$20,$B$4,'示例发票来源'!$D$11:$D$20,"&gt;=0",'示例发票来源'!$E$11:$E$20,"&lt;&gt;")=1,COUNT(INDEX('示例发票来源'!$D$11:$D$20,MATCH(B16,'示例发票来源'!$A$11:$A$20,0)))=1),AND(COUNTIFS('示例款项来源'!$A$11:$A$20,C16)=1,COUNTIFS('示例款项来源'!$A$11:$A$20,C16,'示例款项来源'!$B$11:$B$20,$B$3,'示例款项来源'!$C$11:$C$20,$B$4,'示例款项来源'!$D$11:$D$20,"&gt;=0",'示例款项来源'!$E$11:$E$20,"&lt;&gt;")=1,COUNT(INDEX('示例款项来源'!$D$11:$D$20,MATCH(C16,'示例款项来源'!$A$11:$A$20,0)))=1)),D16,"")))</x:f>
      </x:c>
      <x:c r="H16" s="29"/>
    </x:row>
    <x:row r="17" ht="38" customHeight="1">
      <x:c r="A17" s="23"/>
      <x:c r="B17" s="23"/>
      <x:c r="C17" s="23"/>
      <x:c r="D17" s="30"/>
      <x:c r="E17" s="23"/>
      <x:c r="F17" s="25" t="str">
        <x:f>IF(COUNTA(A17:E17,H17)=0,"",IF(NOT(ISNUMBER(G17)),"异常：分配无效",IF(OR(SUMIFS($G$11:$G$20,$B$11:$B$20,B17)&gt;SUMIFS('示例发票来源'!$D$11:$D$20,'示例发票来源'!$A$11:$A$20,B17),SUMIFS($G$11:$G$20,$C$11:$C$20,C17)&gt;SUMIFS('示例款项来源'!$D$11:$D$20,'示例款项来源'!$A$11:$A$20,C17)),"异常：两端超额待修正","可核对两端凭据")))</x:f>
      </x:c>
      <x:c r="G17" s="32" t="str">
        <x:f>IF(NOT(AND(AND(ISTEXT($B$3),$B$3&lt;&gt;"",ISTEXT($B$4),$B$4&lt;&gt;"",$F$3&lt;&gt;""),A17&lt;&gt;"",B17&lt;&gt;"",C17&lt;&gt;"",COUNTIFS($A$11:$A$20,A17)=1,ISNUMBER(D17),D17&gt;=0,E17&lt;&gt;"")),"",IF(NOT(AND(COUNTIFS('示例发票来源'!$A$11:$A$20,B17)=1,COUNTIFS('示例款项来源'!$A$11:$A$20,C17)=1)),"",IF(AND(AND(COUNTIFS('示例发票来源'!$A$11:$A$20,B17)=1,COUNTIFS('示例发票来源'!$A$11:$A$20,B17,'示例发票来源'!$B$11:$B$20,$B$3,'示例发票来源'!$C$11:$C$20,$B$4,'示例发票来源'!$D$11:$D$20,"&gt;=0",'示例发票来源'!$E$11:$E$20,"&lt;&gt;")=1,COUNT(INDEX('示例发票来源'!$D$11:$D$20,MATCH(B17,'示例发票来源'!$A$11:$A$20,0)))=1),AND(COUNTIFS('示例款项来源'!$A$11:$A$20,C17)=1,COUNTIFS('示例款项来源'!$A$11:$A$20,C17,'示例款项来源'!$B$11:$B$20,$B$3,'示例款项来源'!$C$11:$C$20,$B$4,'示例款项来源'!$D$11:$D$20,"&gt;=0",'示例款项来源'!$E$11:$E$20,"&lt;&gt;")=1,COUNT(INDEX('示例款项来源'!$D$11:$D$20,MATCH(C17,'示例款项来源'!$A$11:$A$20,0)))=1)),D17,"")))</x:f>
      </x:c>
      <x:c r="H17" s="23"/>
    </x:row>
    <x:row r="18" ht="38" customHeight="1">
      <x:c r="A18" s="29"/>
      <x:c r="B18" s="29"/>
      <x:c r="C18" s="29"/>
      <x:c r="D18" s="31"/>
      <x:c r="E18" s="29"/>
      <x:c r="F18" s="25" t="str">
        <x:f>IF(COUNTA(A18:E18,H18)=0,"",IF(NOT(ISNUMBER(G18)),"异常：分配无效",IF(OR(SUMIFS($G$11:$G$20,$B$11:$B$20,B18)&gt;SUMIFS('示例发票来源'!$D$11:$D$20,'示例发票来源'!$A$11:$A$20,B18),SUMIFS($G$11:$G$20,$C$11:$C$20,C18)&gt;SUMIFS('示例款项来源'!$D$11:$D$20,'示例款项来源'!$A$11:$A$20,C18)),"异常：两端超额待修正","可核对两端凭据")))</x:f>
      </x:c>
      <x:c r="G18" s="32" t="str">
        <x:f>IF(NOT(AND(AND(ISTEXT($B$3),$B$3&lt;&gt;"",ISTEXT($B$4),$B$4&lt;&gt;"",$F$3&lt;&gt;""),A18&lt;&gt;"",B18&lt;&gt;"",C18&lt;&gt;"",COUNTIFS($A$11:$A$20,A18)=1,ISNUMBER(D18),D18&gt;=0,E18&lt;&gt;"")),"",IF(NOT(AND(COUNTIFS('示例发票来源'!$A$11:$A$20,B18)=1,COUNTIFS('示例款项来源'!$A$11:$A$20,C18)=1)),"",IF(AND(AND(COUNTIFS('示例发票来源'!$A$11:$A$20,B18)=1,COUNTIFS('示例发票来源'!$A$11:$A$20,B18,'示例发票来源'!$B$11:$B$20,$B$3,'示例发票来源'!$C$11:$C$20,$B$4,'示例发票来源'!$D$11:$D$20,"&gt;=0",'示例发票来源'!$E$11:$E$20,"&lt;&gt;")=1,COUNT(INDEX('示例发票来源'!$D$11:$D$20,MATCH(B18,'示例发票来源'!$A$11:$A$20,0)))=1),AND(COUNTIFS('示例款项来源'!$A$11:$A$20,C18)=1,COUNTIFS('示例款项来源'!$A$11:$A$20,C18,'示例款项来源'!$B$11:$B$20,$B$3,'示例款项来源'!$C$11:$C$20,$B$4,'示例款项来源'!$D$11:$D$20,"&gt;=0",'示例款项来源'!$E$11:$E$20,"&lt;&gt;")=1,COUNT(INDEX('示例款项来源'!$D$11:$D$20,MATCH(C18,'示例款项来源'!$A$11:$A$20,0)))=1)),D18,"")))</x:f>
      </x:c>
      <x:c r="H18" s="29"/>
    </x:row>
    <x:row r="19" ht="38" customHeight="1">
      <x:c r="A19" s="23"/>
      <x:c r="B19" s="23"/>
      <x:c r="C19" s="23"/>
      <x:c r="D19" s="30"/>
      <x:c r="E19" s="23"/>
      <x:c r="F19" s="25" t="str">
        <x:f>IF(COUNTA(A19:E19,H19)=0,"",IF(NOT(ISNUMBER(G19)),"异常：分配无效",IF(OR(SUMIFS($G$11:$G$20,$B$11:$B$20,B19)&gt;SUMIFS('示例发票来源'!$D$11:$D$20,'示例发票来源'!$A$11:$A$20,B19),SUMIFS($G$11:$G$20,$C$11:$C$20,C19)&gt;SUMIFS('示例款项来源'!$D$11:$D$20,'示例款项来源'!$A$11:$A$20,C19)),"异常：两端超额待修正","可核对两端凭据")))</x:f>
      </x:c>
      <x:c r="G19" s="32" t="str">
        <x:f>IF(NOT(AND(AND(ISTEXT($B$3),$B$3&lt;&gt;"",ISTEXT($B$4),$B$4&lt;&gt;"",$F$3&lt;&gt;""),A19&lt;&gt;"",B19&lt;&gt;"",C19&lt;&gt;"",COUNTIFS($A$11:$A$20,A19)=1,ISNUMBER(D19),D19&gt;=0,E19&lt;&gt;"")),"",IF(NOT(AND(COUNTIFS('示例发票来源'!$A$11:$A$20,B19)=1,COUNTIFS('示例款项来源'!$A$11:$A$20,C19)=1)),"",IF(AND(AND(COUNTIFS('示例发票来源'!$A$11:$A$20,B19)=1,COUNTIFS('示例发票来源'!$A$11:$A$20,B19,'示例发票来源'!$B$11:$B$20,$B$3,'示例发票来源'!$C$11:$C$20,$B$4,'示例发票来源'!$D$11:$D$20,"&gt;=0",'示例发票来源'!$E$11:$E$20,"&lt;&gt;")=1,COUNT(INDEX('示例发票来源'!$D$11:$D$20,MATCH(B19,'示例发票来源'!$A$11:$A$20,0)))=1),AND(COUNTIFS('示例款项来源'!$A$11:$A$20,C19)=1,COUNTIFS('示例款项来源'!$A$11:$A$20,C19,'示例款项来源'!$B$11:$B$20,$B$3,'示例款项来源'!$C$11:$C$20,$B$4,'示例款项来源'!$D$11:$D$20,"&gt;=0",'示例款项来源'!$E$11:$E$20,"&lt;&gt;")=1,COUNT(INDEX('示例款项来源'!$D$11:$D$20,MATCH(C19,'示例款项来源'!$A$11:$A$20,0)))=1)),D19,"")))</x:f>
      </x:c>
      <x:c r="H19" s="23"/>
    </x:row>
    <x:row r="20" ht="38" customHeight="1">
      <x:c r="A20" s="29"/>
      <x:c r="B20" s="29"/>
      <x:c r="C20" s="29"/>
      <x:c r="D20" s="31"/>
      <x:c r="E20" s="29"/>
      <x:c r="F20" s="25" t="str">
        <x:f>IF(COUNTA(A20:E20,H20)=0,"",IF(NOT(ISNUMBER(G20)),"异常：分配无效",IF(OR(SUMIFS($G$11:$G$20,$B$11:$B$20,B20)&gt;SUMIFS('示例发票来源'!$D$11:$D$20,'示例发票来源'!$A$11:$A$20,B20),SUMIFS($G$11:$G$20,$C$11:$C$20,C20)&gt;SUMIFS('示例款项来源'!$D$11:$D$20,'示例款项来源'!$A$11:$A$20,C20)),"异常：两端超额待修正","可核对两端凭据")))</x:f>
      </x:c>
      <x:c r="G20" s="32" t="str">
        <x:f>IF(NOT(AND(AND(ISTEXT($B$3),$B$3&lt;&gt;"",ISTEXT($B$4),$B$4&lt;&gt;"",$F$3&lt;&gt;""),A20&lt;&gt;"",B20&lt;&gt;"",C20&lt;&gt;"",COUNTIFS($A$11:$A$20,A20)=1,ISNUMBER(D20),D20&gt;=0,E20&lt;&gt;"")),"",IF(NOT(AND(COUNTIFS('示例发票来源'!$A$11:$A$20,B20)=1,COUNTIFS('示例款项来源'!$A$11:$A$20,C20)=1)),"",IF(AND(AND(COUNTIFS('示例发票来源'!$A$11:$A$20,B20)=1,COUNTIFS('示例发票来源'!$A$11:$A$20,B20,'示例发票来源'!$B$11:$B$20,$B$3,'示例发票来源'!$C$11:$C$20,$B$4,'示例发票来源'!$D$11:$D$20,"&gt;=0",'示例发票来源'!$E$11:$E$20,"&lt;&gt;")=1,COUNT(INDEX('示例发票来源'!$D$11:$D$20,MATCH(B20,'示例发票来源'!$A$11:$A$20,0)))=1),AND(COUNTIFS('示例款项来源'!$A$11:$A$20,C20)=1,COUNTIFS('示例款项来源'!$A$11:$A$20,C20,'示例款项来源'!$B$11:$B$20,$B$3,'示例款项来源'!$C$11:$C$20,$B$4,'示例款项来源'!$D$11:$D$20,"&gt;=0",'示例款项来源'!$E$11:$E$20,"&lt;&gt;")=1,COUNT(INDEX('示例款项来源'!$D$11:$D$20,MATCH(C20,'示例款项来源'!$A$11:$A$20,0)))=1)),D20,"")))</x:f>
      </x:c>
      <x:c r="H20" s="29"/>
    </x:row>
    <x:row r="21" ht="27" customHeight="1">
      <x:c r="A21" s="2"/>
      <x:c r="B21" s="2"/>
      <x:c r="C21" s="2"/>
      <x:c r="D21" s="2"/>
      <x:c r="E21" s="2"/>
      <x:c r="F21" s="2"/>
      <x:c r="G21" s="2"/>
      <x:c r="H21" s="2"/>
    </x:row>
    <x:row r="22" ht="30" customHeight="1">
      <x:c r="A22" s="11" t="str">
        <x:v>无效分配不计入来源余额：包括来源缺项、重号、主体/币种不符、金额缺失/非数值及负数。</x:v>
      </x:c>
      <x:c r="B22" s="11"/>
      <x:c r="C22" s="11"/>
      <x:c r="D22" s="11"/>
      <x:c r="E22" s="11"/>
      <x:c r="F22" s="11"/>
      <x:c r="G22" s="11"/>
      <x:c r="H22" s="11"/>
    </x:row>
    <x:row r="23" ht="30" customHeight="1">
      <x:c r="A23" s="11" t="str">
        <x:v>超额行保留金额以呈现负余额，并明确异常；请按两端凭据修正。银行支付不证明发票真实性或抵扣条件。</x:v>
      </x:c>
      <x:c r="B23" s="11"/>
      <x:c r="C23" s="11"/>
      <x:c r="D23" s="11"/>
      <x:c r="E23" s="11"/>
      <x:c r="F23" s="11"/>
      <x:c r="G23" s="11"/>
      <x:c r="H23" s="11"/>
    </x:row>
    <x:row r="24" ht="30" customHeight="1">
      <x:c r="A24" s="11" t="str">
        <x:v>预留10行。增加时复制完整行，扩展两端SUMIFS、关联检查及本页编号/汇总范围；不要混用示例来源。</x:v>
      </x:c>
      <x:c r="B24" s="11"/>
      <x:c r="C24" s="11"/>
      <x:c r="D24" s="11"/>
      <x:c r="E24" s="11"/>
      <x:c r="F24" s="11"/>
      <x:c r="G24" s="11"/>
      <x:c r="H24" s="11"/>
    </x:row>
    <x:row r="25" ht="27" customHeight="1">
      <x:c r="A25" s="2"/>
      <x:c r="B25" s="2"/>
      <x:c r="C25" s="2"/>
      <x:c r="D25" s="2"/>
      <x:c r="E25" s="2"/>
      <x:c r="F25" s="2"/>
      <x:c r="G25" s="2"/>
      <x:c r="H25" s="2"/>
    </x:row>
  </x:sheetData>
  <x:mergeCells>
    <x:mergeCell ref="A2:H2"/>
    <x:mergeCell ref="B3:D3"/>
    <x:mergeCell ref="F3:H3"/>
    <x:mergeCell ref="B4:D4"/>
    <x:mergeCell ref="F4:H4"/>
    <x:mergeCell ref="A6:H6"/>
    <x:mergeCell ref="A7:H7"/>
    <x:mergeCell ref="A8:B8"/>
    <x:mergeCell ref="A9:B9"/>
    <x:mergeCell ref="C8:D8"/>
    <x:mergeCell ref="C9:D9"/>
    <x:mergeCell ref="E8:F8"/>
    <x:mergeCell ref="E9:F9"/>
    <x:mergeCell ref="G8:H8"/>
    <x:mergeCell ref="G9:H9"/>
    <x:mergeCell ref="A22:H22"/>
    <x:mergeCell ref="A23:H23"/>
    <x:mergeCell ref="A24:H24"/>
  </x:mergeCells>
  <x:conditionalFormatting sqref="F11:F20">
    <x:cfRule type="containsText" dxfId="28" priority="1" operator="containsText" text="待补"/>
    <x:cfRule type="containsText" dxfId="30" priority="3" operator="containsText" text="异常"/>
  </x:conditionalFormatting>
  <x:conditionalFormatting sqref="G11:G20">
    <x:cfRule type="containsText" dxfId="29" priority="2" operator="containsText" text="待补"/>
    <x:cfRule type="containsText" dxfId="31" priority="4" operator="containsText" text="异常"/>
  </x:conditionalFormatting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8394A8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2.5" hidden="0" customWidth="1"/>
    <x:col min="2" max="2" width="22.5" hidden="0" customWidth="1"/>
    <x:col min="3" max="3" width="11.25" hidden="0" customWidth="1"/>
    <x:col min="4" max="4" width="17.5" hidden="0" customWidth="1"/>
    <x:col min="5" max="5" width="20" hidden="0" customWidth="1"/>
    <x:col min="6" max="6" width="16.8799991607666" hidden="0" customWidth="1"/>
    <x:col min="7" max="7" width="16.8799991607666" hidden="0" customWidth="1"/>
    <x:col min="8" max="8" width="27.5" hidden="0" customWidth="1"/>
  </x:cols>
  <x:sheetData>
    <x:row r="1" ht="8" customHeight="1">
      <x:c r="A1" s="2"/>
      <x:c r="B1" s="2"/>
      <x:c r="C1" s="2"/>
      <x:c r="D1" s="2"/>
      <x:c r="E1" s="2"/>
      <x:c r="F1" s="2"/>
      <x:c r="G1" s="2"/>
      <x:c r="H1" s="2"/>
    </x:row>
    <x:row r="2" ht="34" customHeight="1">
      <x:c r="A2" s="4" t="str">
        <x:v>发票来源登记（全部数据虚构）</x:v>
      </x:c>
      <x:c r="B2" s="4"/>
      <x:c r="C2" s="4"/>
      <x:c r="D2" s="4"/>
      <x:c r="E2" s="4"/>
      <x:c r="F2" s="4"/>
      <x:c r="G2" s="4"/>
      <x:c r="H2" s="4"/>
    </x:row>
    <x:row r="3" ht="27" customHeight="1">
      <x:c r="A3" s="2" t="str">
        <x:v>企业</x:v>
      </x:c>
      <x:c r="B3" s="12" t="str">
        <x:f>IF('示例分配结果'!B3="","",'示例分配结果'!B3)</x:f>
        <x:v>虚构甲公司</x:v>
      </x:c>
      <x:c r="C3" s="13"/>
      <x:c r="D3" s="14"/>
      <x:c r="E3" s="2" t="str">
        <x:v>期间 / 截止期</x:v>
      </x:c>
      <x:c r="F3" s="12" t="str">
        <x:f>IF('示例分配结果'!F3="","",'示例分配结果'!F3)</x:f>
        <x:v>2026-10</x:v>
      </x:c>
      <x:c r="G3" s="13"/>
      <x:c r="H3" s="14"/>
    </x:row>
    <x:row r="4" ht="27" customHeight="1">
      <x:c r="A4" s="2" t="str">
        <x:v>币种</x:v>
      </x:c>
      <x:c r="B4" s="12" t="str">
        <x:f>IF('示例分配结果'!B4="","",'示例分配结果'!B4)</x:f>
        <x:v>CNY</x:v>
      </x:c>
      <x:c r="C4" s="13"/>
      <x:c r="D4" s="14"/>
      <x:c r="E4" s="2" t="str">
        <x:v>经办 / 范围</x:v>
      </x:c>
      <x:c r="F4" s="12" t="str">
        <x:f>IF('示例分配结果'!F4="","",'示例分配结果'!F4)</x:f>
        <x:v>示例经办</x:v>
      </x:c>
      <x:c r="G4" s="13"/>
      <x:c r="H4" s="14"/>
    </x:row>
    <x:row r="5" ht="27" customHeight="1">
      <x:c r="A5" s="2"/>
      <x:c r="B5" s="2"/>
      <x:c r="C5" s="2"/>
      <x:c r="D5" s="2"/>
      <x:c r="E5" s="2"/>
      <x:c r="F5" s="2"/>
      <x:c r="G5" s="2"/>
      <x:c r="H5" s="2"/>
    </x:row>
    <x:row r="6" ht="30" customHeight="1">
      <x:c r="A6" s="11" t="str">
        <x:v>① 表头来自“示例分配结果”  ② 逐笔登记原始来源  ③ 回分配页用编号连接两端</x:v>
      </x:c>
      <x:c r="B6" s="11"/>
      <x:c r="C6" s="11"/>
      <x:c r="D6" s="11"/>
      <x:c r="E6" s="11"/>
      <x:c r="F6" s="11"/>
      <x:c r="G6" s="11"/>
      <x:c r="H6" s="11"/>
    </x:row>
    <x:row r="7" ht="30" customHeight="1">
      <x:c r="A7" s="11" t="str">
        <x:v>来源企业、币种按原始凭据填写，用于识别混入记录；一份表只分配表头企业及币种，来源编号必须唯一。</x:v>
      </x:c>
      <x:c r="B7" s="11"/>
      <x:c r="C7" s="11"/>
      <x:c r="D7" s="11"/>
      <x:c r="E7" s="11"/>
      <x:c r="F7" s="11"/>
      <x:c r="G7" s="11"/>
      <x:c r="H7" s="11"/>
    </x:row>
    <x:row r="8" ht="27" customHeight="1">
      <x:c r="A8" s="35" t="str">
        <x:v>有效来源金额</x:v>
      </x:c>
      <x:c r="B8" s="35"/>
      <x:c r="C8" s="35" t="str">
        <x:v>有效已分配</x:v>
      </x:c>
      <x:c r="D8" s="35"/>
      <x:c r="E8" s="35" t="str">
        <x:v>按有效未分配</x:v>
      </x:c>
      <x:c r="F8" s="35"/>
      <x:c r="G8" s="35" t="str">
        <x:v>需修正来源</x:v>
      </x:c>
      <x:c r="H8" s="35"/>
    </x:row>
    <x:row r="9" ht="27" customHeight="1">
      <x:c r="A9" s="37" t="n">
        <x:f>IF(COUNT(G11:G20)=0,"待录入",SUM(F11:G20))</x:f>
        <x:v>180</x:v>
      </x:c>
      <x:c r="B9" s="37"/>
      <x:c r="C9" s="37" t="n">
        <x:f>IF(COUNT(F11:F20)=0,"待录入",SUM(F11:F20))</x:f>
        <x:v>150</x:v>
      </x:c>
      <x:c r="D9" s="37"/>
      <x:c r="E9" s="37" t="n">
        <x:f>IF(COUNT(G11:G20)=0,"待录入",SUM(G11:G20))</x:f>
        <x:v>30</x:v>
      </x:c>
      <x:c r="F9" s="37"/>
      <x:c r="G9" s="38" t="n">
        <x:f>COUNTIFS(H11:H20,"待补：来源信息或重号")+COUNTIFS(H11:H20,"异常：含无效分配")+COUNTIFS(H11:H20,"异常：超额分配")</x:f>
        <x:v>1</x:v>
      </x:c>
      <x:c r="H9" s="38"/>
    </x:row>
    <x:row r="10" ht="36" customHeight="1">
      <x:c r="A10" s="19" t="str">
        <x:v>发票编号</x:v>
      </x:c>
      <x:c r="B10" s="19" t="str">
        <x:v>来源企业</x:v>
      </x:c>
      <x:c r="C10" s="19" t="str">
        <x:v>币种</x:v>
      </x:c>
      <x:c r="D10" s="19" t="str">
        <x:v>原币金额</x:v>
      </x:c>
      <x:c r="E10" s="19" t="str">
        <x:v>原始凭据 / 位置</x:v>
      </x:c>
      <x:c r="F10" s="19" t="str">
        <x:v>有效已分配</x:v>
      </x:c>
      <x:c r="G10" s="19" t="str">
        <x:v>按有效未分配</x:v>
      </x:c>
      <x:c r="H10" s="19" t="str">
        <x:v>来源提示</x:v>
      </x:c>
    </x:row>
    <x:row r="11" ht="38" customHeight="1">
      <x:c r="A11" s="23" t="str">
        <x:v>INV01</x:v>
      </x:c>
      <x:c r="B11" s="23" t="str">
        <x:v>虚构甲公司</x:v>
      </x:c>
      <x:c r="C11" s="23" t="str">
        <x:v>CNY</x:v>
      </x:c>
      <x:c r="D11" s="30" t="n">
        <x:v>100</x:v>
      </x:c>
      <x:c r="E11" s="23" t="str">
        <x:v>发票/01</x:v>
      </x:c>
      <x:c r="F11" s="32" t="n">
        <x:f>IF(AND(AND(ISTEXT($B$3),$B$3&lt;&gt;"",ISTEXT($B$4),$B$4&lt;&gt;"",$F$3&lt;&gt;""),A11&lt;&gt;"",COUNTIFS($A$11:$A$20,A11)=1,B11=$B$3,C11=$B$4,ISNUMBER(D11),D11&gt;=0,E11&lt;&gt;""),SUMIFS('示例分配结果'!$G$11:$G$20,'示例分配结果'!$B$11:$B$20,A11),"")</x:f>
        <x:v>100</x:v>
      </x:c>
      <x:c r="G11" s="32" t="n">
        <x:f>IF(ISNUMBER(F11),D11-F11,"")</x:f>
        <x:v>0</x:v>
      </x:c>
      <x:c r="H11" s="25" t="str">
        <x:f>IF(COUNTA(A11:E11)=0,"",IF(NOT(AND(AND(ISTEXT($B$3),$B$3&lt;&gt;"",ISTEXT($B$4),$B$4&lt;&gt;"",$F$3&lt;&gt;""),A11&lt;&gt;"",COUNTIFS($A$11:$A$20,A11)=1,B11=$B$3,C11=$B$4,ISNUMBER(D11),D11&gt;=0,E11&lt;&gt;"")),"待补：来源信息或重号",IF(COUNTIFS('示例分配结果'!$B$11:$B$20,A11,'示例分配结果'!$F$11:$F$20,"异常：分配无效")&gt;0,"异常：含无效分配",IF(G11&lt;0,"异常：超额分配","核对原始凭据"))))</x:f>
        <x:v>核对原始凭据</x:v>
      </x:c>
    </x:row>
    <x:row r="12" ht="38" customHeight="1">
      <x:c r="A12" s="29" t="str">
        <x:v>INV02</x:v>
      </x:c>
      <x:c r="B12" s="29" t="str">
        <x:v>虚构甲公司</x:v>
      </x:c>
      <x:c r="C12" s="29" t="str">
        <x:v>CNY</x:v>
      </x:c>
      <x:c r="D12" s="31" t="n">
        <x:v>80</x:v>
      </x:c>
      <x:c r="E12" s="29" t="str">
        <x:v>发票/02</x:v>
      </x:c>
      <x:c r="F12" s="32" t="n">
        <x:f>IF(AND(AND(ISTEXT($B$3),$B$3&lt;&gt;"",ISTEXT($B$4),$B$4&lt;&gt;"",$F$3&lt;&gt;""),A12&lt;&gt;"",COUNTIFS($A$11:$A$20,A12)=1,B12=$B$3,C12=$B$4,ISNUMBER(D12),D12&gt;=0,E12&lt;&gt;""),SUMIFS('示例分配结果'!$G$11:$G$20,'示例分配结果'!$B$11:$B$20,A12),"")</x:f>
        <x:v>50</x:v>
      </x:c>
      <x:c r="G12" s="32" t="n">
        <x:f>IF(ISNUMBER(F12),D12-F12,"")</x:f>
        <x:v>30</x:v>
      </x:c>
      <x:c r="H12" s="25" t="str">
        <x:f>IF(COUNTA(A12:E12)=0,"",IF(NOT(AND(AND(ISTEXT($B$3),$B$3&lt;&gt;"",ISTEXT($B$4),$B$4&lt;&gt;"",$F$3&lt;&gt;""),A12&lt;&gt;"",COUNTIFS($A$11:$A$20,A12)=1,B12=$B$3,C12=$B$4,ISNUMBER(D12),D12&gt;=0,E12&lt;&gt;"")),"待补：来源信息或重号",IF(COUNTIFS('示例分配结果'!$B$11:$B$20,A12,'示例分配结果'!$F$11:$F$20,"异常：分配无效")&gt;0,"异常：含无效分配",IF(G12&lt;0,"异常：超额分配","核对原始凭据"))))</x:f>
        <x:v>核对原始凭据</x:v>
      </x:c>
    </x:row>
    <x:row r="13" ht="38" customHeight="1">
      <x:c r="A13" s="23" t="str">
        <x:v>INV03</x:v>
      </x:c>
      <x:c r="B13" s="23" t="str">
        <x:v>虚构甲公司</x:v>
      </x:c>
      <x:c r="C13" s="23" t="str">
        <x:v>USD</x:v>
      </x:c>
      <x:c r="D13" s="30" t="n">
        <x:v>50</x:v>
      </x:c>
      <x:c r="E13" s="23" t="str">
        <x:v>发票/03</x:v>
      </x:c>
      <x:c r="F13" s="32" t="str">
        <x:f>IF(AND(AND(ISTEXT($B$3),$B$3&lt;&gt;"",ISTEXT($B$4),$B$4&lt;&gt;"",$F$3&lt;&gt;""),A13&lt;&gt;"",COUNTIFS($A$11:$A$20,A13)=1,B13=$B$3,C13=$B$4,ISNUMBER(D13),D13&gt;=0,E13&lt;&gt;""),SUMIFS('示例分配结果'!$G$11:$G$20,'示例分配结果'!$B$11:$B$20,A13),"")</x:f>
      </x:c>
      <x:c r="G13" s="32" t="str">
        <x:f>IF(ISNUMBER(F13),D13-F13,"")</x:f>
      </x:c>
      <x:c r="H13" s="25" t="str">
        <x:f>IF(COUNTA(A13:E13)=0,"",IF(NOT(AND(AND(ISTEXT($B$3),$B$3&lt;&gt;"",ISTEXT($B$4),$B$4&lt;&gt;"",$F$3&lt;&gt;""),A13&lt;&gt;"",COUNTIFS($A$11:$A$20,A13)=1,B13=$B$3,C13=$B$4,ISNUMBER(D13),D13&gt;=0,E13&lt;&gt;"")),"待补：来源信息或重号",IF(COUNTIFS('示例分配结果'!$B$11:$B$20,A13,'示例分配结果'!$F$11:$F$20,"异常：分配无效")&gt;0,"异常：含无效分配",IF(G13&lt;0,"异常：超额分配","核对原始凭据"))))</x:f>
        <x:v>待补：来源信息或重号</x:v>
      </x:c>
    </x:row>
    <x:row r="14" ht="38" customHeight="1">
      <x:c r="A14" s="29"/>
      <x:c r="B14" s="29"/>
      <x:c r="C14" s="29"/>
      <x:c r="D14" s="31"/>
      <x:c r="E14" s="29"/>
      <x:c r="F14" s="32" t="str">
        <x:f>IF(AND(AND(ISTEXT($B$3),$B$3&lt;&gt;"",ISTEXT($B$4),$B$4&lt;&gt;"",$F$3&lt;&gt;""),A14&lt;&gt;"",COUNTIFS($A$11:$A$20,A14)=1,B14=$B$3,C14=$B$4,ISNUMBER(D14),D14&gt;=0,E14&lt;&gt;""),SUMIFS('示例分配结果'!$G$11:$G$20,'示例分配结果'!$B$11:$B$20,A14),"")</x:f>
      </x:c>
      <x:c r="G14" s="32" t="str">
        <x:f>IF(ISNUMBER(F14),D14-F14,"")</x:f>
      </x:c>
      <x:c r="H14" s="25" t="str">
        <x:f>IF(COUNTA(A14:E14)=0,"",IF(NOT(AND(AND(ISTEXT($B$3),$B$3&lt;&gt;"",ISTEXT($B$4),$B$4&lt;&gt;"",$F$3&lt;&gt;""),A14&lt;&gt;"",COUNTIFS($A$11:$A$20,A14)=1,B14=$B$3,C14=$B$4,ISNUMBER(D14),D14&gt;=0,E14&lt;&gt;"")),"待补：来源信息或重号",IF(COUNTIFS('示例分配结果'!$B$11:$B$20,A14,'示例分配结果'!$F$11:$F$20,"异常：分配无效")&gt;0,"异常：含无效分配",IF(G14&lt;0,"异常：超额分配","核对原始凭据"))))</x:f>
      </x:c>
    </x:row>
    <x:row r="15" ht="38" customHeight="1">
      <x:c r="A15" s="23"/>
      <x:c r="B15" s="23"/>
      <x:c r="C15" s="23"/>
      <x:c r="D15" s="30"/>
      <x:c r="E15" s="23"/>
      <x:c r="F15" s="32" t="str">
        <x:f>IF(AND(AND(ISTEXT($B$3),$B$3&lt;&gt;"",ISTEXT($B$4),$B$4&lt;&gt;"",$F$3&lt;&gt;""),A15&lt;&gt;"",COUNTIFS($A$11:$A$20,A15)=1,B15=$B$3,C15=$B$4,ISNUMBER(D15),D15&gt;=0,E15&lt;&gt;""),SUMIFS('示例分配结果'!$G$11:$G$20,'示例分配结果'!$B$11:$B$20,A15),"")</x:f>
      </x:c>
      <x:c r="G15" s="32" t="str">
        <x:f>IF(ISNUMBER(F15),D15-F15,"")</x:f>
      </x:c>
      <x:c r="H15" s="25" t="str">
        <x:f>IF(COUNTA(A15:E15)=0,"",IF(NOT(AND(AND(ISTEXT($B$3),$B$3&lt;&gt;"",ISTEXT($B$4),$B$4&lt;&gt;"",$F$3&lt;&gt;""),A15&lt;&gt;"",COUNTIFS($A$11:$A$20,A15)=1,B15=$B$3,C15=$B$4,ISNUMBER(D15),D15&gt;=0,E15&lt;&gt;"")),"待补：来源信息或重号",IF(COUNTIFS('示例分配结果'!$B$11:$B$20,A15,'示例分配结果'!$F$11:$F$20,"异常：分配无效")&gt;0,"异常：含无效分配",IF(G15&lt;0,"异常：超额分配","核对原始凭据"))))</x:f>
      </x:c>
    </x:row>
    <x:row r="16" ht="38" customHeight="1">
      <x:c r="A16" s="29"/>
      <x:c r="B16" s="29"/>
      <x:c r="C16" s="29"/>
      <x:c r="D16" s="31"/>
      <x:c r="E16" s="29"/>
      <x:c r="F16" s="32" t="str">
        <x:f>IF(AND(AND(ISTEXT($B$3),$B$3&lt;&gt;"",ISTEXT($B$4),$B$4&lt;&gt;"",$F$3&lt;&gt;""),A16&lt;&gt;"",COUNTIFS($A$11:$A$20,A16)=1,B16=$B$3,C16=$B$4,ISNUMBER(D16),D16&gt;=0,E16&lt;&gt;""),SUMIFS('示例分配结果'!$G$11:$G$20,'示例分配结果'!$B$11:$B$20,A16),"")</x:f>
      </x:c>
      <x:c r="G16" s="32" t="str">
        <x:f>IF(ISNUMBER(F16),D16-F16,"")</x:f>
      </x:c>
      <x:c r="H16" s="25" t="str">
        <x:f>IF(COUNTA(A16:E16)=0,"",IF(NOT(AND(AND(ISTEXT($B$3),$B$3&lt;&gt;"",ISTEXT($B$4),$B$4&lt;&gt;"",$F$3&lt;&gt;""),A16&lt;&gt;"",COUNTIFS($A$11:$A$20,A16)=1,B16=$B$3,C16=$B$4,ISNUMBER(D16),D16&gt;=0,E16&lt;&gt;"")),"待补：来源信息或重号",IF(COUNTIFS('示例分配结果'!$B$11:$B$20,A16,'示例分配结果'!$F$11:$F$20,"异常：分配无效")&gt;0,"异常：含无效分配",IF(G16&lt;0,"异常：超额分配","核对原始凭据"))))</x:f>
      </x:c>
    </x:row>
    <x:row r="17" ht="38" customHeight="1">
      <x:c r="A17" s="23"/>
      <x:c r="B17" s="23"/>
      <x:c r="C17" s="23"/>
      <x:c r="D17" s="30"/>
      <x:c r="E17" s="23"/>
      <x:c r="F17" s="32" t="str">
        <x:f>IF(AND(AND(ISTEXT($B$3),$B$3&lt;&gt;"",ISTEXT($B$4),$B$4&lt;&gt;"",$F$3&lt;&gt;""),A17&lt;&gt;"",COUNTIFS($A$11:$A$20,A17)=1,B17=$B$3,C17=$B$4,ISNUMBER(D17),D17&gt;=0,E17&lt;&gt;""),SUMIFS('示例分配结果'!$G$11:$G$20,'示例分配结果'!$B$11:$B$20,A17),"")</x:f>
      </x:c>
      <x:c r="G17" s="32" t="str">
        <x:f>IF(ISNUMBER(F17),D17-F17,"")</x:f>
      </x:c>
      <x:c r="H17" s="25" t="str">
        <x:f>IF(COUNTA(A17:E17)=0,"",IF(NOT(AND(AND(ISTEXT($B$3),$B$3&lt;&gt;"",ISTEXT($B$4),$B$4&lt;&gt;"",$F$3&lt;&gt;""),A17&lt;&gt;"",COUNTIFS($A$11:$A$20,A17)=1,B17=$B$3,C17=$B$4,ISNUMBER(D17),D17&gt;=0,E17&lt;&gt;"")),"待补：来源信息或重号",IF(COUNTIFS('示例分配结果'!$B$11:$B$20,A17,'示例分配结果'!$F$11:$F$20,"异常：分配无效")&gt;0,"异常：含无效分配",IF(G17&lt;0,"异常：超额分配","核对原始凭据"))))</x:f>
      </x:c>
    </x:row>
    <x:row r="18" ht="38" customHeight="1">
      <x:c r="A18" s="29"/>
      <x:c r="B18" s="29"/>
      <x:c r="C18" s="29"/>
      <x:c r="D18" s="31"/>
      <x:c r="E18" s="29"/>
      <x:c r="F18" s="32" t="str">
        <x:f>IF(AND(AND(ISTEXT($B$3),$B$3&lt;&gt;"",ISTEXT($B$4),$B$4&lt;&gt;"",$F$3&lt;&gt;""),A18&lt;&gt;"",COUNTIFS($A$11:$A$20,A18)=1,B18=$B$3,C18=$B$4,ISNUMBER(D18),D18&gt;=0,E18&lt;&gt;""),SUMIFS('示例分配结果'!$G$11:$G$20,'示例分配结果'!$B$11:$B$20,A18),"")</x:f>
      </x:c>
      <x:c r="G18" s="32" t="str">
        <x:f>IF(ISNUMBER(F18),D18-F18,"")</x:f>
      </x:c>
      <x:c r="H18" s="25" t="str">
        <x:f>IF(COUNTA(A18:E18)=0,"",IF(NOT(AND(AND(ISTEXT($B$3),$B$3&lt;&gt;"",ISTEXT($B$4),$B$4&lt;&gt;"",$F$3&lt;&gt;""),A18&lt;&gt;"",COUNTIFS($A$11:$A$20,A18)=1,B18=$B$3,C18=$B$4,ISNUMBER(D18),D18&gt;=0,E18&lt;&gt;"")),"待补：来源信息或重号",IF(COUNTIFS('示例分配结果'!$B$11:$B$20,A18,'示例分配结果'!$F$11:$F$20,"异常：分配无效")&gt;0,"异常：含无效分配",IF(G18&lt;0,"异常：超额分配","核对原始凭据"))))</x:f>
      </x:c>
    </x:row>
    <x:row r="19" ht="38" customHeight="1">
      <x:c r="A19" s="23"/>
      <x:c r="B19" s="23"/>
      <x:c r="C19" s="23"/>
      <x:c r="D19" s="30"/>
      <x:c r="E19" s="23"/>
      <x:c r="F19" s="32" t="str">
        <x:f>IF(AND(AND(ISTEXT($B$3),$B$3&lt;&gt;"",ISTEXT($B$4),$B$4&lt;&gt;"",$F$3&lt;&gt;""),A19&lt;&gt;"",COUNTIFS($A$11:$A$20,A19)=1,B19=$B$3,C19=$B$4,ISNUMBER(D19),D19&gt;=0,E19&lt;&gt;""),SUMIFS('示例分配结果'!$G$11:$G$20,'示例分配结果'!$B$11:$B$20,A19),"")</x:f>
      </x:c>
      <x:c r="G19" s="32" t="str">
        <x:f>IF(ISNUMBER(F19),D19-F19,"")</x:f>
      </x:c>
      <x:c r="H19" s="25" t="str">
        <x:f>IF(COUNTA(A19:E19)=0,"",IF(NOT(AND(AND(ISTEXT($B$3),$B$3&lt;&gt;"",ISTEXT($B$4),$B$4&lt;&gt;"",$F$3&lt;&gt;""),A19&lt;&gt;"",COUNTIFS($A$11:$A$20,A19)=1,B19=$B$3,C19=$B$4,ISNUMBER(D19),D19&gt;=0,E19&lt;&gt;"")),"待补：来源信息或重号",IF(COUNTIFS('示例分配结果'!$B$11:$B$20,A19,'示例分配结果'!$F$11:$F$20,"异常：分配无效")&gt;0,"异常：含无效分配",IF(G19&lt;0,"异常：超额分配","核对原始凭据"))))</x:f>
      </x:c>
    </x:row>
    <x:row r="20" ht="38" customHeight="1">
      <x:c r="A20" s="29"/>
      <x:c r="B20" s="29"/>
      <x:c r="C20" s="29"/>
      <x:c r="D20" s="31"/>
      <x:c r="E20" s="29"/>
      <x:c r="F20" s="32" t="str">
        <x:f>IF(AND(AND(ISTEXT($B$3),$B$3&lt;&gt;"",ISTEXT($B$4),$B$4&lt;&gt;"",$F$3&lt;&gt;""),A20&lt;&gt;"",COUNTIFS($A$11:$A$20,A20)=1,B20=$B$3,C20=$B$4,ISNUMBER(D20),D20&gt;=0,E20&lt;&gt;""),SUMIFS('示例分配结果'!$G$11:$G$20,'示例分配结果'!$B$11:$B$20,A20),"")</x:f>
      </x:c>
      <x:c r="G20" s="32" t="str">
        <x:f>IF(ISNUMBER(F20),D20-F20,"")</x:f>
      </x:c>
      <x:c r="H20" s="25" t="str">
        <x:f>IF(COUNTA(A20:E20)=0,"",IF(NOT(AND(AND(ISTEXT($B$3),$B$3&lt;&gt;"",ISTEXT($B$4),$B$4&lt;&gt;"",$F$3&lt;&gt;""),A20&lt;&gt;"",COUNTIFS($A$11:$A$20,A20)=1,B20=$B$3,C20=$B$4,ISNUMBER(D20),D20&gt;=0,E20&lt;&gt;"")),"待补：来源信息或重号",IF(COUNTIFS('示例分配结果'!$B$11:$B$20,A20,'示例分配结果'!$F$11:$F$20,"异常：分配无效")&gt;0,"异常：含无效分配",IF(G20&lt;0,"异常：超额分配","核对原始凭据"))))</x:f>
      </x:c>
    </x:row>
    <x:row r="21" ht="27" customHeight="1">
      <x:c r="A21" s="2"/>
      <x:c r="B21" s="2"/>
      <x:c r="C21" s="2"/>
      <x:c r="D21" s="2"/>
      <x:c r="E21" s="2"/>
      <x:c r="F21" s="2"/>
      <x:c r="G21" s="2"/>
      <x:c r="H21" s="2"/>
    </x:row>
    <x:row r="22" ht="30" customHeight="1">
      <x:c r="A22" s="11" t="str">
        <x:v>只填原始正向记录；退款、红冲等负向业务另建有凭据的调整记录。来源缺项或重号不能参与分配。</x:v>
      </x:c>
      <x:c r="B22" s="11"/>
      <x:c r="C22" s="11"/>
      <x:c r="D22" s="11"/>
      <x:c r="E22" s="11"/>
      <x:c r="F22" s="11"/>
      <x:c r="G22" s="11"/>
      <x:c r="H22" s="11"/>
    </x:row>
    <x:row r="23" ht="30" customHeight="1">
      <x:c r="A23" s="11" t="str">
        <x:v>“按有效未分配”仅扣结构有效的分配；出现无效或超额提示时，须先修正，不能认为核对已完成。</x:v>
      </x:c>
      <x:c r="B23" s="11"/>
      <x:c r="C23" s="11"/>
      <x:c r="D23" s="11"/>
      <x:c r="E23" s="11"/>
      <x:c r="F23" s="11"/>
      <x:c r="G23" s="11"/>
      <x:c r="H23" s="11"/>
    </x:row>
    <x:row r="24" ht="30" customHeight="1">
      <x:c r="A24" s="11" t="str">
        <x:v>来源10行。增行须同步扩展来源编号检测、分配页COUNTIFS/SUMIFS和汇总；两端已分配是同一金额，不相加。</x:v>
      </x:c>
      <x:c r="B24" s="11"/>
      <x:c r="C24" s="11"/>
      <x:c r="D24" s="11"/>
      <x:c r="E24" s="11"/>
      <x:c r="F24" s="11"/>
      <x:c r="G24" s="11"/>
      <x:c r="H24" s="11"/>
    </x:row>
    <x:row r="25" ht="27" customHeight="1">
      <x:c r="A25" s="2"/>
      <x:c r="B25" s="2"/>
      <x:c r="C25" s="2"/>
      <x:c r="D25" s="2"/>
      <x:c r="E25" s="2"/>
      <x:c r="F25" s="2"/>
      <x:c r="G25" s="2"/>
      <x:c r="H25" s="2"/>
    </x:row>
  </x:sheetData>
  <x:mergeCells>
    <x:mergeCell ref="A2:H2"/>
    <x:mergeCell ref="B3:D3"/>
    <x:mergeCell ref="F3:H3"/>
    <x:mergeCell ref="B4:D4"/>
    <x:mergeCell ref="F4:H4"/>
    <x:mergeCell ref="A6:H6"/>
    <x:mergeCell ref="A7:H7"/>
    <x:mergeCell ref="A8:B8"/>
    <x:mergeCell ref="A9:B9"/>
    <x:mergeCell ref="C8:D8"/>
    <x:mergeCell ref="C9:D9"/>
    <x:mergeCell ref="E8:F8"/>
    <x:mergeCell ref="E9:F9"/>
    <x:mergeCell ref="G8:H8"/>
    <x:mergeCell ref="G9:H9"/>
    <x:mergeCell ref="A22:H22"/>
    <x:mergeCell ref="A23:H23"/>
    <x:mergeCell ref="A24:H24"/>
  </x:mergeCells>
  <x:conditionalFormatting sqref="F11:F20">
    <x:cfRule type="containsText" dxfId="16" priority="1" operator="containsText" text="待补"/>
    <x:cfRule type="containsText" dxfId="19" priority="4" operator="containsText" text="异常"/>
  </x:conditionalFormatting>
  <x:conditionalFormatting sqref="G11:G20">
    <x:cfRule type="containsText" dxfId="17" priority="2" operator="containsText" text="待补"/>
    <x:cfRule type="containsText" dxfId="20" priority="5" operator="containsText" text="异常"/>
  </x:conditionalFormatting>
  <x:conditionalFormatting sqref="H11:H20">
    <x:cfRule type="containsText" dxfId="18" priority="3" operator="containsText" text="待补"/>
    <x:cfRule type="containsText" dxfId="21" priority="6" operator="containsText" text="异常"/>
  </x:conditionalFormatting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Pr>
    <x:tabColor rgb="FF8394A8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2.5" hidden="0" customWidth="1"/>
    <x:col min="2" max="2" width="22.5" hidden="0" customWidth="1"/>
    <x:col min="3" max="3" width="11.25" hidden="0" customWidth="1"/>
    <x:col min="4" max="4" width="17.5" hidden="0" customWidth="1"/>
    <x:col min="5" max="5" width="20" hidden="0" customWidth="1"/>
    <x:col min="6" max="6" width="16.8799991607666" hidden="0" customWidth="1"/>
    <x:col min="7" max="7" width="16.8799991607666" hidden="0" customWidth="1"/>
    <x:col min="8" max="8" width="27.5" hidden="0" customWidth="1"/>
  </x:cols>
  <x:sheetData>
    <x:row r="1" ht="8" customHeight="1">
      <x:c r="A1" s="2"/>
      <x:c r="B1" s="2"/>
      <x:c r="C1" s="2"/>
      <x:c r="D1" s="2"/>
      <x:c r="E1" s="2"/>
      <x:c r="F1" s="2"/>
      <x:c r="G1" s="2"/>
      <x:c r="H1" s="2"/>
    </x:row>
    <x:row r="2" ht="34" customHeight="1">
      <x:c r="A2" s="4" t="str">
        <x:v>收付款来源登记（全部数据虚构）</x:v>
      </x:c>
      <x:c r="B2" s="4"/>
      <x:c r="C2" s="4"/>
      <x:c r="D2" s="4"/>
      <x:c r="E2" s="4"/>
      <x:c r="F2" s="4"/>
      <x:c r="G2" s="4"/>
      <x:c r="H2" s="4"/>
    </x:row>
    <x:row r="3" ht="27" customHeight="1">
      <x:c r="A3" s="2" t="str">
        <x:v>企业</x:v>
      </x:c>
      <x:c r="B3" s="12" t="str">
        <x:f>IF('示例分配结果'!B3="","",'示例分配结果'!B3)</x:f>
        <x:v>虚构甲公司</x:v>
      </x:c>
      <x:c r="C3" s="13"/>
      <x:c r="D3" s="14"/>
      <x:c r="E3" s="2" t="str">
        <x:v>期间 / 截止期</x:v>
      </x:c>
      <x:c r="F3" s="12" t="str">
        <x:f>IF('示例分配结果'!F3="","",'示例分配结果'!F3)</x:f>
        <x:v>2026-10</x:v>
      </x:c>
      <x:c r="G3" s="13"/>
      <x:c r="H3" s="14"/>
    </x:row>
    <x:row r="4" ht="27" customHeight="1">
      <x:c r="A4" s="2" t="str">
        <x:v>币种</x:v>
      </x:c>
      <x:c r="B4" s="12" t="str">
        <x:f>IF('示例分配结果'!B4="","",'示例分配结果'!B4)</x:f>
        <x:v>CNY</x:v>
      </x:c>
      <x:c r="C4" s="13"/>
      <x:c r="D4" s="14"/>
      <x:c r="E4" s="2" t="str">
        <x:v>经办 / 范围</x:v>
      </x:c>
      <x:c r="F4" s="12" t="str">
        <x:f>IF('示例分配结果'!F4="","",'示例分配结果'!F4)</x:f>
        <x:v>示例经办</x:v>
      </x:c>
      <x:c r="G4" s="13"/>
      <x:c r="H4" s="14"/>
    </x:row>
    <x:row r="5" ht="27" customHeight="1">
      <x:c r="A5" s="2"/>
      <x:c r="B5" s="2"/>
      <x:c r="C5" s="2"/>
      <x:c r="D5" s="2"/>
      <x:c r="E5" s="2"/>
      <x:c r="F5" s="2"/>
      <x:c r="G5" s="2"/>
      <x:c r="H5" s="2"/>
    </x:row>
    <x:row r="6" ht="30" customHeight="1">
      <x:c r="A6" s="11" t="str">
        <x:v>① 表头来自“示例分配结果”  ② 逐笔登记原始来源  ③ 回分配页用编号连接两端</x:v>
      </x:c>
      <x:c r="B6" s="11"/>
      <x:c r="C6" s="11"/>
      <x:c r="D6" s="11"/>
      <x:c r="E6" s="11"/>
      <x:c r="F6" s="11"/>
      <x:c r="G6" s="11"/>
      <x:c r="H6" s="11"/>
    </x:row>
    <x:row r="7" ht="30" customHeight="1">
      <x:c r="A7" s="11" t="str">
        <x:v>来源企业、币种按原始凭据填写，用于识别混入记录；一份表只分配表头企业及币种，来源编号必须唯一。</x:v>
      </x:c>
      <x:c r="B7" s="11"/>
      <x:c r="C7" s="11"/>
      <x:c r="D7" s="11"/>
      <x:c r="E7" s="11"/>
      <x:c r="F7" s="11"/>
      <x:c r="G7" s="11"/>
      <x:c r="H7" s="11"/>
    </x:row>
    <x:row r="8" ht="27" customHeight="1">
      <x:c r="A8" s="35" t="str">
        <x:v>有效来源金额</x:v>
      </x:c>
      <x:c r="B8" s="35"/>
      <x:c r="C8" s="35" t="str">
        <x:v>有效已分配</x:v>
      </x:c>
      <x:c r="D8" s="35"/>
      <x:c r="E8" s="35" t="str">
        <x:v>按有效未分配</x:v>
      </x:c>
      <x:c r="F8" s="35"/>
      <x:c r="G8" s="35" t="str">
        <x:v>需修正来源</x:v>
      </x:c>
      <x:c r="H8" s="35"/>
    </x:row>
    <x:row r="9" ht="27" customHeight="1">
      <x:c r="A9" s="37" t="n">
        <x:f>IF(COUNT(G11:G20)=0,"待录入",SUM(F11:G20))</x:f>
        <x:v>180</x:v>
      </x:c>
      <x:c r="B9" s="37"/>
      <x:c r="C9" s="37" t="n">
        <x:f>IF(COUNT(F11:F20)=0,"待录入",SUM(F11:F20))</x:f>
        <x:v>150</x:v>
      </x:c>
      <x:c r="D9" s="37"/>
      <x:c r="E9" s="37" t="n">
        <x:f>IF(COUNT(G11:G20)=0,"待录入",SUM(G11:G20))</x:f>
        <x:v>30</x:v>
      </x:c>
      <x:c r="F9" s="37"/>
      <x:c r="G9" s="38" t="n">
        <x:f>COUNTIFS(H11:H20,"待补：来源信息或重号")+COUNTIFS(H11:H20,"异常：含无效分配")+COUNTIFS(H11:H20,"异常：超额分配")</x:f>
        <x:v>2</x:v>
      </x:c>
      <x:c r="H9" s="38"/>
    </x:row>
    <x:row r="10" ht="36" customHeight="1">
      <x:c r="A10" s="19" t="str">
        <x:v>款项编号</x:v>
      </x:c>
      <x:c r="B10" s="19" t="str">
        <x:v>来源企业</x:v>
      </x:c>
      <x:c r="C10" s="19" t="str">
        <x:v>币种</x:v>
      </x:c>
      <x:c r="D10" s="19" t="str">
        <x:v>原币金额</x:v>
      </x:c>
      <x:c r="E10" s="19" t="str">
        <x:v>原始凭据 / 位置</x:v>
      </x:c>
      <x:c r="F10" s="19" t="str">
        <x:v>有效已分配</x:v>
      </x:c>
      <x:c r="G10" s="19" t="str">
        <x:v>按有效未分配</x:v>
      </x:c>
      <x:c r="H10" s="19" t="str">
        <x:v>来源提示</x:v>
      </x:c>
    </x:row>
    <x:row r="11" ht="38" customHeight="1">
      <x:c r="A11" s="23" t="str">
        <x:v>PAY01</x:v>
      </x:c>
      <x:c r="B11" s="23" t="str">
        <x:v>虚构甲公司</x:v>
      </x:c>
      <x:c r="C11" s="23" t="str">
        <x:v>CNY</x:v>
      </x:c>
      <x:c r="D11" s="30" t="n">
        <x:v>150</x:v>
      </x:c>
      <x:c r="E11" s="23" t="str">
        <x:v>流水/01</x:v>
      </x:c>
      <x:c r="F11" s="32" t="n">
        <x:f>IF(AND(AND(ISTEXT($B$3),$B$3&lt;&gt;"",ISTEXT($B$4),$B$4&lt;&gt;"",$F$3&lt;&gt;""),A11&lt;&gt;"",COUNTIFS($A$11:$A$20,A11)=1,B11=$B$3,C11=$B$4,ISNUMBER(D11),D11&gt;=0,E11&lt;&gt;""),SUMIFS('示例分配结果'!$G$11:$G$20,'示例分配结果'!$C$11:$C$20,A11),"")</x:f>
        <x:v>110</x:v>
      </x:c>
      <x:c r="G11" s="32" t="n">
        <x:f>IF(ISNUMBER(F11),D11-F11,"")</x:f>
        <x:v>40</x:v>
      </x:c>
      <x:c r="H11" s="25" t="str">
        <x:f>IF(COUNTA(A11:E11)=0,"",IF(NOT(AND(AND(ISTEXT($B$3),$B$3&lt;&gt;"",ISTEXT($B$4),$B$4&lt;&gt;"",$F$3&lt;&gt;""),A11&lt;&gt;"",COUNTIFS($A$11:$A$20,A11)=1,B11=$B$3,C11=$B$4,ISNUMBER(D11),D11&gt;=0,E11&lt;&gt;"")),"待补：来源信息或重号",IF(COUNTIFS('示例分配结果'!$C$11:$C$20,A11,'示例分配结果'!$F$11:$F$20,"异常：分配无效")&gt;0,"异常：含无效分配",IF(G11&lt;0,"异常：超额分配","核对原始凭据"))))</x:f>
        <x:v>异常：含无效分配</x:v>
      </x:c>
    </x:row>
    <x:row r="12" ht="38" customHeight="1">
      <x:c r="A12" s="29" t="str">
        <x:v>PAY02</x:v>
      </x:c>
      <x:c r="B12" s="29" t="str">
        <x:v>虚构甲公司</x:v>
      </x:c>
      <x:c r="C12" s="29" t="str">
        <x:v>CNY</x:v>
      </x:c>
      <x:c r="D12" s="31" t="n">
        <x:v>30</x:v>
      </x:c>
      <x:c r="E12" s="29" t="str">
        <x:v>流水/02</x:v>
      </x:c>
      <x:c r="F12" s="32" t="n">
        <x:f>IF(AND(AND(ISTEXT($B$3),$B$3&lt;&gt;"",ISTEXT($B$4),$B$4&lt;&gt;"",$F$3&lt;&gt;""),A12&lt;&gt;"",COUNTIFS($A$11:$A$20,A12)=1,B12=$B$3,C12=$B$4,ISNUMBER(D12),D12&gt;=0,E12&lt;&gt;""),SUMIFS('示例分配结果'!$G$11:$G$20,'示例分配结果'!$C$11:$C$20,A12),"")</x:f>
        <x:v>40</x:v>
      </x:c>
      <x:c r="G12" s="32" t="n">
        <x:f>IF(ISNUMBER(F12),D12-F12,"")</x:f>
        <x:v>-10</x:v>
      </x:c>
      <x:c r="H12" s="25" t="str">
        <x:f>IF(COUNTA(A12:E12)=0,"",IF(NOT(AND(AND(ISTEXT($B$3),$B$3&lt;&gt;"",ISTEXT($B$4),$B$4&lt;&gt;"",$F$3&lt;&gt;""),A12&lt;&gt;"",COUNTIFS($A$11:$A$20,A12)=1,B12=$B$3,C12=$B$4,ISNUMBER(D12),D12&gt;=0,E12&lt;&gt;"")),"待补：来源信息或重号",IF(COUNTIFS('示例分配结果'!$C$11:$C$20,A12,'示例分配结果'!$F$11:$F$20,"异常：分配无效")&gt;0,"异常：含无效分配",IF(G12&lt;0,"异常：超额分配","核对原始凭据"))))</x:f>
        <x:v>异常：超额分配</x:v>
      </x:c>
    </x:row>
    <x:row r="13" ht="38" customHeight="1">
      <x:c r="A13" s="23"/>
      <x:c r="B13" s="23"/>
      <x:c r="C13" s="23"/>
      <x:c r="D13" s="30"/>
      <x:c r="E13" s="23"/>
      <x:c r="F13" s="32" t="str">
        <x:f>IF(AND(AND(ISTEXT($B$3),$B$3&lt;&gt;"",ISTEXT($B$4),$B$4&lt;&gt;"",$F$3&lt;&gt;""),A13&lt;&gt;"",COUNTIFS($A$11:$A$20,A13)=1,B13=$B$3,C13=$B$4,ISNUMBER(D13),D13&gt;=0,E13&lt;&gt;""),SUMIFS('示例分配结果'!$G$11:$G$20,'示例分配结果'!$C$11:$C$20,A13),"")</x:f>
      </x:c>
      <x:c r="G13" s="32" t="str">
        <x:f>IF(ISNUMBER(F13),D13-F13,"")</x:f>
      </x:c>
      <x:c r="H13" s="25" t="str">
        <x:f>IF(COUNTA(A13:E13)=0,"",IF(NOT(AND(AND(ISTEXT($B$3),$B$3&lt;&gt;"",ISTEXT($B$4),$B$4&lt;&gt;"",$F$3&lt;&gt;""),A13&lt;&gt;"",COUNTIFS($A$11:$A$20,A13)=1,B13=$B$3,C13=$B$4,ISNUMBER(D13),D13&gt;=0,E13&lt;&gt;"")),"待补：来源信息或重号",IF(COUNTIFS('示例分配结果'!$C$11:$C$20,A13,'示例分配结果'!$F$11:$F$20,"异常：分配无效")&gt;0,"异常：含无效分配",IF(G13&lt;0,"异常：超额分配","核对原始凭据"))))</x:f>
      </x:c>
    </x:row>
    <x:row r="14" ht="38" customHeight="1">
      <x:c r="A14" s="29"/>
      <x:c r="B14" s="29"/>
      <x:c r="C14" s="29"/>
      <x:c r="D14" s="31"/>
      <x:c r="E14" s="29"/>
      <x:c r="F14" s="32" t="str">
        <x:f>IF(AND(AND(ISTEXT($B$3),$B$3&lt;&gt;"",ISTEXT($B$4),$B$4&lt;&gt;"",$F$3&lt;&gt;""),A14&lt;&gt;"",COUNTIFS($A$11:$A$20,A14)=1,B14=$B$3,C14=$B$4,ISNUMBER(D14),D14&gt;=0,E14&lt;&gt;""),SUMIFS('示例分配结果'!$G$11:$G$20,'示例分配结果'!$C$11:$C$20,A14),"")</x:f>
      </x:c>
      <x:c r="G14" s="32" t="str">
        <x:f>IF(ISNUMBER(F14),D14-F14,"")</x:f>
      </x:c>
      <x:c r="H14" s="25" t="str">
        <x:f>IF(COUNTA(A14:E14)=0,"",IF(NOT(AND(AND(ISTEXT($B$3),$B$3&lt;&gt;"",ISTEXT($B$4),$B$4&lt;&gt;"",$F$3&lt;&gt;""),A14&lt;&gt;"",COUNTIFS($A$11:$A$20,A14)=1,B14=$B$3,C14=$B$4,ISNUMBER(D14),D14&gt;=0,E14&lt;&gt;"")),"待补：来源信息或重号",IF(COUNTIFS('示例分配结果'!$C$11:$C$20,A14,'示例分配结果'!$F$11:$F$20,"异常：分配无效")&gt;0,"异常：含无效分配",IF(G14&lt;0,"异常：超额分配","核对原始凭据"))))</x:f>
      </x:c>
    </x:row>
    <x:row r="15" ht="38" customHeight="1">
      <x:c r="A15" s="23"/>
      <x:c r="B15" s="23"/>
      <x:c r="C15" s="23"/>
      <x:c r="D15" s="30"/>
      <x:c r="E15" s="23"/>
      <x:c r="F15" s="32" t="str">
        <x:f>IF(AND(AND(ISTEXT($B$3),$B$3&lt;&gt;"",ISTEXT($B$4),$B$4&lt;&gt;"",$F$3&lt;&gt;""),A15&lt;&gt;"",COUNTIFS($A$11:$A$20,A15)=1,B15=$B$3,C15=$B$4,ISNUMBER(D15),D15&gt;=0,E15&lt;&gt;""),SUMIFS('示例分配结果'!$G$11:$G$20,'示例分配结果'!$C$11:$C$20,A15),"")</x:f>
      </x:c>
      <x:c r="G15" s="32" t="str">
        <x:f>IF(ISNUMBER(F15),D15-F15,"")</x:f>
      </x:c>
      <x:c r="H15" s="25" t="str">
        <x:f>IF(COUNTA(A15:E15)=0,"",IF(NOT(AND(AND(ISTEXT($B$3),$B$3&lt;&gt;"",ISTEXT($B$4),$B$4&lt;&gt;"",$F$3&lt;&gt;""),A15&lt;&gt;"",COUNTIFS($A$11:$A$20,A15)=1,B15=$B$3,C15=$B$4,ISNUMBER(D15),D15&gt;=0,E15&lt;&gt;"")),"待补：来源信息或重号",IF(COUNTIFS('示例分配结果'!$C$11:$C$20,A15,'示例分配结果'!$F$11:$F$20,"异常：分配无效")&gt;0,"异常：含无效分配",IF(G15&lt;0,"异常：超额分配","核对原始凭据"))))</x:f>
      </x:c>
    </x:row>
    <x:row r="16" ht="38" customHeight="1">
      <x:c r="A16" s="29"/>
      <x:c r="B16" s="29"/>
      <x:c r="C16" s="29"/>
      <x:c r="D16" s="31"/>
      <x:c r="E16" s="29"/>
      <x:c r="F16" s="32" t="str">
        <x:f>IF(AND(AND(ISTEXT($B$3),$B$3&lt;&gt;"",ISTEXT($B$4),$B$4&lt;&gt;"",$F$3&lt;&gt;""),A16&lt;&gt;"",COUNTIFS($A$11:$A$20,A16)=1,B16=$B$3,C16=$B$4,ISNUMBER(D16),D16&gt;=0,E16&lt;&gt;""),SUMIFS('示例分配结果'!$G$11:$G$20,'示例分配结果'!$C$11:$C$20,A16),"")</x:f>
      </x:c>
      <x:c r="G16" s="32" t="str">
        <x:f>IF(ISNUMBER(F16),D16-F16,"")</x:f>
      </x:c>
      <x:c r="H16" s="25" t="str">
        <x:f>IF(COUNTA(A16:E16)=0,"",IF(NOT(AND(AND(ISTEXT($B$3),$B$3&lt;&gt;"",ISTEXT($B$4),$B$4&lt;&gt;"",$F$3&lt;&gt;""),A16&lt;&gt;"",COUNTIFS($A$11:$A$20,A16)=1,B16=$B$3,C16=$B$4,ISNUMBER(D16),D16&gt;=0,E16&lt;&gt;"")),"待补：来源信息或重号",IF(COUNTIFS('示例分配结果'!$C$11:$C$20,A16,'示例分配结果'!$F$11:$F$20,"异常：分配无效")&gt;0,"异常：含无效分配",IF(G16&lt;0,"异常：超额分配","核对原始凭据"))))</x:f>
      </x:c>
    </x:row>
    <x:row r="17" ht="38" customHeight="1">
      <x:c r="A17" s="23"/>
      <x:c r="B17" s="23"/>
      <x:c r="C17" s="23"/>
      <x:c r="D17" s="30"/>
      <x:c r="E17" s="23"/>
      <x:c r="F17" s="32" t="str">
        <x:f>IF(AND(AND(ISTEXT($B$3),$B$3&lt;&gt;"",ISTEXT($B$4),$B$4&lt;&gt;"",$F$3&lt;&gt;""),A17&lt;&gt;"",COUNTIFS($A$11:$A$20,A17)=1,B17=$B$3,C17=$B$4,ISNUMBER(D17),D17&gt;=0,E17&lt;&gt;""),SUMIFS('示例分配结果'!$G$11:$G$20,'示例分配结果'!$C$11:$C$20,A17),"")</x:f>
      </x:c>
      <x:c r="G17" s="32" t="str">
        <x:f>IF(ISNUMBER(F17),D17-F17,"")</x:f>
      </x:c>
      <x:c r="H17" s="25" t="str">
        <x:f>IF(COUNTA(A17:E17)=0,"",IF(NOT(AND(AND(ISTEXT($B$3),$B$3&lt;&gt;"",ISTEXT($B$4),$B$4&lt;&gt;"",$F$3&lt;&gt;""),A17&lt;&gt;"",COUNTIFS($A$11:$A$20,A17)=1,B17=$B$3,C17=$B$4,ISNUMBER(D17),D17&gt;=0,E17&lt;&gt;"")),"待补：来源信息或重号",IF(COUNTIFS('示例分配结果'!$C$11:$C$20,A17,'示例分配结果'!$F$11:$F$20,"异常：分配无效")&gt;0,"异常：含无效分配",IF(G17&lt;0,"异常：超额分配","核对原始凭据"))))</x:f>
      </x:c>
    </x:row>
    <x:row r="18" ht="38" customHeight="1">
      <x:c r="A18" s="29"/>
      <x:c r="B18" s="29"/>
      <x:c r="C18" s="29"/>
      <x:c r="D18" s="31"/>
      <x:c r="E18" s="29"/>
      <x:c r="F18" s="32" t="str">
        <x:f>IF(AND(AND(ISTEXT($B$3),$B$3&lt;&gt;"",ISTEXT($B$4),$B$4&lt;&gt;"",$F$3&lt;&gt;""),A18&lt;&gt;"",COUNTIFS($A$11:$A$20,A18)=1,B18=$B$3,C18=$B$4,ISNUMBER(D18),D18&gt;=0,E18&lt;&gt;""),SUMIFS('示例分配结果'!$G$11:$G$20,'示例分配结果'!$C$11:$C$20,A18),"")</x:f>
      </x:c>
      <x:c r="G18" s="32" t="str">
        <x:f>IF(ISNUMBER(F18),D18-F18,"")</x:f>
      </x:c>
      <x:c r="H18" s="25" t="str">
        <x:f>IF(COUNTA(A18:E18)=0,"",IF(NOT(AND(AND(ISTEXT($B$3),$B$3&lt;&gt;"",ISTEXT($B$4),$B$4&lt;&gt;"",$F$3&lt;&gt;""),A18&lt;&gt;"",COUNTIFS($A$11:$A$20,A18)=1,B18=$B$3,C18=$B$4,ISNUMBER(D18),D18&gt;=0,E18&lt;&gt;"")),"待补：来源信息或重号",IF(COUNTIFS('示例分配结果'!$C$11:$C$20,A18,'示例分配结果'!$F$11:$F$20,"异常：分配无效")&gt;0,"异常：含无效分配",IF(G18&lt;0,"异常：超额分配","核对原始凭据"))))</x:f>
      </x:c>
    </x:row>
    <x:row r="19" ht="38" customHeight="1">
      <x:c r="A19" s="23"/>
      <x:c r="B19" s="23"/>
      <x:c r="C19" s="23"/>
      <x:c r="D19" s="30"/>
      <x:c r="E19" s="23"/>
      <x:c r="F19" s="32" t="str">
        <x:f>IF(AND(AND(ISTEXT($B$3),$B$3&lt;&gt;"",ISTEXT($B$4),$B$4&lt;&gt;"",$F$3&lt;&gt;""),A19&lt;&gt;"",COUNTIFS($A$11:$A$20,A19)=1,B19=$B$3,C19=$B$4,ISNUMBER(D19),D19&gt;=0,E19&lt;&gt;""),SUMIFS('示例分配结果'!$G$11:$G$20,'示例分配结果'!$C$11:$C$20,A19),"")</x:f>
      </x:c>
      <x:c r="G19" s="32" t="str">
        <x:f>IF(ISNUMBER(F19),D19-F19,"")</x:f>
      </x:c>
      <x:c r="H19" s="25" t="str">
        <x:f>IF(COUNTA(A19:E19)=0,"",IF(NOT(AND(AND(ISTEXT($B$3),$B$3&lt;&gt;"",ISTEXT($B$4),$B$4&lt;&gt;"",$F$3&lt;&gt;""),A19&lt;&gt;"",COUNTIFS($A$11:$A$20,A19)=1,B19=$B$3,C19=$B$4,ISNUMBER(D19),D19&gt;=0,E19&lt;&gt;"")),"待补：来源信息或重号",IF(COUNTIFS('示例分配结果'!$C$11:$C$20,A19,'示例分配结果'!$F$11:$F$20,"异常：分配无效")&gt;0,"异常：含无效分配",IF(G19&lt;0,"异常：超额分配","核对原始凭据"))))</x:f>
      </x:c>
    </x:row>
    <x:row r="20" ht="38" customHeight="1">
      <x:c r="A20" s="29"/>
      <x:c r="B20" s="29"/>
      <x:c r="C20" s="29"/>
      <x:c r="D20" s="31"/>
      <x:c r="E20" s="29"/>
      <x:c r="F20" s="32" t="str">
        <x:f>IF(AND(AND(ISTEXT($B$3),$B$3&lt;&gt;"",ISTEXT($B$4),$B$4&lt;&gt;"",$F$3&lt;&gt;""),A20&lt;&gt;"",COUNTIFS($A$11:$A$20,A20)=1,B20=$B$3,C20=$B$4,ISNUMBER(D20),D20&gt;=0,E20&lt;&gt;""),SUMIFS('示例分配结果'!$G$11:$G$20,'示例分配结果'!$C$11:$C$20,A20),"")</x:f>
      </x:c>
      <x:c r="G20" s="32" t="str">
        <x:f>IF(ISNUMBER(F20),D20-F20,"")</x:f>
      </x:c>
      <x:c r="H20" s="25" t="str">
        <x:f>IF(COUNTA(A20:E20)=0,"",IF(NOT(AND(AND(ISTEXT($B$3),$B$3&lt;&gt;"",ISTEXT($B$4),$B$4&lt;&gt;"",$F$3&lt;&gt;""),A20&lt;&gt;"",COUNTIFS($A$11:$A$20,A20)=1,B20=$B$3,C20=$B$4,ISNUMBER(D20),D20&gt;=0,E20&lt;&gt;"")),"待补：来源信息或重号",IF(COUNTIFS('示例分配结果'!$C$11:$C$20,A20,'示例分配结果'!$F$11:$F$20,"异常：分配无效")&gt;0,"异常：含无效分配",IF(G20&lt;0,"异常：超额分配","核对原始凭据"))))</x:f>
      </x:c>
    </x:row>
    <x:row r="21" ht="27" customHeight="1">
      <x:c r="A21" s="2"/>
      <x:c r="B21" s="2"/>
      <x:c r="C21" s="2"/>
      <x:c r="D21" s="2"/>
      <x:c r="E21" s="2"/>
      <x:c r="F21" s="2"/>
      <x:c r="G21" s="2"/>
      <x:c r="H21" s="2"/>
    </x:row>
    <x:row r="22" ht="30" customHeight="1">
      <x:c r="A22" s="11" t="str">
        <x:v>只填原始正向记录；退款、红冲等负向业务另建有凭据的调整记录。来源缺项或重号不能参与分配。</x:v>
      </x:c>
      <x:c r="B22" s="11"/>
      <x:c r="C22" s="11"/>
      <x:c r="D22" s="11"/>
      <x:c r="E22" s="11"/>
      <x:c r="F22" s="11"/>
      <x:c r="G22" s="11"/>
      <x:c r="H22" s="11"/>
    </x:row>
    <x:row r="23" ht="30" customHeight="1">
      <x:c r="A23" s="11" t="str">
        <x:v>“按有效未分配”仅扣结构有效的分配；出现无效或超额提示时，须先修正，不能认为核对已完成。</x:v>
      </x:c>
      <x:c r="B23" s="11"/>
      <x:c r="C23" s="11"/>
      <x:c r="D23" s="11"/>
      <x:c r="E23" s="11"/>
      <x:c r="F23" s="11"/>
      <x:c r="G23" s="11"/>
      <x:c r="H23" s="11"/>
    </x:row>
    <x:row r="24" ht="30" customHeight="1">
      <x:c r="A24" s="11" t="str">
        <x:v>来源10行。增行须同步扩展来源编号检测、分配页COUNTIFS/SUMIFS和汇总；两端已分配是同一金额，不相加。</x:v>
      </x:c>
      <x:c r="B24" s="11"/>
      <x:c r="C24" s="11"/>
      <x:c r="D24" s="11"/>
      <x:c r="E24" s="11"/>
      <x:c r="F24" s="11"/>
      <x:c r="G24" s="11"/>
      <x:c r="H24" s="11"/>
    </x:row>
    <x:row r="25" ht="27" customHeight="1">
      <x:c r="A25" s="2"/>
      <x:c r="B25" s="2"/>
      <x:c r="C25" s="2"/>
      <x:c r="D25" s="2"/>
      <x:c r="E25" s="2"/>
      <x:c r="F25" s="2"/>
      <x:c r="G25" s="2"/>
      <x:c r="H25" s="2"/>
    </x:row>
  </x:sheetData>
  <x:mergeCells>
    <x:mergeCell ref="A2:H2"/>
    <x:mergeCell ref="B3:D3"/>
    <x:mergeCell ref="F3:H3"/>
    <x:mergeCell ref="B4:D4"/>
    <x:mergeCell ref="F4:H4"/>
    <x:mergeCell ref="A6:H6"/>
    <x:mergeCell ref="A7:H7"/>
    <x:mergeCell ref="A8:B8"/>
    <x:mergeCell ref="A9:B9"/>
    <x:mergeCell ref="C8:D8"/>
    <x:mergeCell ref="C9:D9"/>
    <x:mergeCell ref="E8:F8"/>
    <x:mergeCell ref="E9:F9"/>
    <x:mergeCell ref="G8:H8"/>
    <x:mergeCell ref="G9:H9"/>
    <x:mergeCell ref="A22:H22"/>
    <x:mergeCell ref="A23:H23"/>
    <x:mergeCell ref="A24:H24"/>
  </x:mergeCells>
  <x:conditionalFormatting sqref="F11:F20">
    <x:cfRule type="containsText" dxfId="22" priority="1" operator="containsText" text="待补"/>
    <x:cfRule type="containsText" dxfId="25" priority="4" operator="containsText" text="异常"/>
  </x:conditionalFormatting>
  <x:conditionalFormatting sqref="G11:G20">
    <x:cfRule type="containsText" dxfId="23" priority="2" operator="containsText" text="待补"/>
    <x:cfRule type="containsText" dxfId="26" priority="5" operator="containsText" text="异常"/>
  </x:conditionalFormatting>
  <x:conditionalFormatting sqref="H11:H20">
    <x:cfRule type="containsText" dxfId="24" priority="3" operator="containsText" text="待补"/>
    <x:cfRule type="containsText" dxfId="27" priority="6" operator="containsText" text="异常"/>
  </x:conditionalFormatting>
  <x:pageMargins left="0.7" right="0.7" top="0.75" bottom="0.75" header="0.3" footer="0.3"/>
</x:worksheet>
</file>